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kerjaan\2023\BPS\"/>
    </mc:Choice>
  </mc:AlternateContent>
  <xr:revisionPtr revIDLastSave="0" documentId="13_ncr:1_{3B100185-70BA-45D7-BD79-5AEF37E2B94B}" xr6:coauthVersionLast="45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4.3.2" sheetId="1" r:id="rId1"/>
    <sheet name="4.3.3" sheetId="2" r:id="rId2"/>
    <sheet name="4.3.4" sheetId="3" r:id="rId3"/>
    <sheet name="4.3.5" sheetId="4" r:id="rId4"/>
    <sheet name="4.3.6_8" sheetId="5" r:id="rId5"/>
    <sheet name="4.1" sheetId="6" r:id="rId6"/>
    <sheet name="Informasi" sheetId="7" r:id="rId7"/>
    <sheet name="Sheet1" sheetId="8" state="hidden" r:id="rId8"/>
    <sheet name="Sheet2" sheetId="9" state="hidden" r:id="rId9"/>
  </sheets>
  <definedNames>
    <definedName name="_xlnm._FilterDatabase" localSheetId="7" hidden="1">Sheet1!$A$1:$D$123</definedName>
    <definedName name="kelamin">Sheet1!$A$3:$C$122</definedName>
    <definedName name="pekerjaan">Sheet1!$O$3:$Z$122</definedName>
    <definedName name="sekolah">Sheet1!$F$3:$L$122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2" i="5" l="1"/>
  <c r="K432" i="5"/>
  <c r="J432" i="5"/>
  <c r="I432" i="5"/>
  <c r="H432" i="5"/>
  <c r="G432" i="5"/>
  <c r="F432" i="5"/>
  <c r="L431" i="5"/>
  <c r="K431" i="5"/>
  <c r="J431" i="5"/>
  <c r="I431" i="5"/>
  <c r="H431" i="5"/>
  <c r="G431" i="5"/>
  <c r="F431" i="5"/>
  <c r="L430" i="5"/>
  <c r="K430" i="5"/>
  <c r="J430" i="5"/>
  <c r="I430" i="5"/>
  <c r="H430" i="5"/>
  <c r="G430" i="5"/>
  <c r="F430" i="5"/>
  <c r="K429" i="5"/>
  <c r="J429" i="5"/>
  <c r="I429" i="5"/>
  <c r="H429" i="5"/>
  <c r="G429" i="5"/>
  <c r="K428" i="5"/>
  <c r="J428" i="5"/>
  <c r="I428" i="5"/>
  <c r="H428" i="5"/>
  <c r="G428" i="5"/>
  <c r="K427" i="5"/>
  <c r="J427" i="5"/>
  <c r="I427" i="5"/>
  <c r="H427" i="5"/>
  <c r="G427" i="5"/>
  <c r="L426" i="5"/>
  <c r="K426" i="5"/>
  <c r="J426" i="5"/>
  <c r="I426" i="5"/>
  <c r="H426" i="5"/>
  <c r="G426" i="5"/>
  <c r="F426" i="5"/>
  <c r="K425" i="5"/>
  <c r="J425" i="5"/>
  <c r="I425" i="5"/>
  <c r="H425" i="5"/>
  <c r="G425" i="5"/>
  <c r="L424" i="5"/>
  <c r="K424" i="5"/>
  <c r="J424" i="5"/>
  <c r="I424" i="5"/>
  <c r="H424" i="5"/>
  <c r="G424" i="5"/>
  <c r="F424" i="5"/>
  <c r="L423" i="5"/>
  <c r="K423" i="5"/>
  <c r="J423" i="5"/>
  <c r="I423" i="5"/>
  <c r="H423" i="5"/>
  <c r="G423" i="5"/>
  <c r="F423" i="5"/>
  <c r="L422" i="5"/>
  <c r="K422" i="5"/>
  <c r="J422" i="5"/>
  <c r="I422" i="5"/>
  <c r="H422" i="5"/>
  <c r="G422" i="5"/>
  <c r="K421" i="5"/>
  <c r="J421" i="5"/>
  <c r="I421" i="5"/>
  <c r="H421" i="5"/>
  <c r="G421" i="5"/>
  <c r="K420" i="5"/>
  <c r="J420" i="5"/>
  <c r="I420" i="5"/>
  <c r="H420" i="5"/>
  <c r="G420" i="5"/>
  <c r="L419" i="5"/>
  <c r="K419" i="5"/>
  <c r="J419" i="5"/>
  <c r="I419" i="5"/>
  <c r="H419" i="5"/>
  <c r="G419" i="5"/>
  <c r="F419" i="5"/>
  <c r="K418" i="5"/>
  <c r="J418" i="5"/>
  <c r="I418" i="5"/>
  <c r="H418" i="5"/>
  <c r="G418" i="5"/>
  <c r="L417" i="5"/>
  <c r="K417" i="5"/>
  <c r="J417" i="5"/>
  <c r="I417" i="5"/>
  <c r="H417" i="5"/>
  <c r="G417" i="5"/>
  <c r="F417" i="5"/>
  <c r="K416" i="5"/>
  <c r="J416" i="5"/>
  <c r="I416" i="5"/>
  <c r="H416" i="5"/>
  <c r="G416" i="5"/>
  <c r="F416" i="5"/>
  <c r="L415" i="5"/>
  <c r="K415" i="5"/>
  <c r="J415" i="5"/>
  <c r="I415" i="5"/>
  <c r="H415" i="5"/>
  <c r="G415" i="5"/>
  <c r="F415" i="5"/>
  <c r="L413" i="5"/>
  <c r="K413" i="5"/>
  <c r="J413" i="5"/>
  <c r="I413" i="5"/>
  <c r="H413" i="5"/>
  <c r="G413" i="5"/>
  <c r="L412" i="5"/>
  <c r="K412" i="5"/>
  <c r="J412" i="5"/>
  <c r="I412" i="5"/>
  <c r="H412" i="5"/>
  <c r="G412" i="5"/>
  <c r="F412" i="5"/>
  <c r="K411" i="5"/>
  <c r="J411" i="5"/>
  <c r="I411" i="5"/>
  <c r="H411" i="5"/>
  <c r="G411" i="5"/>
  <c r="K410" i="5"/>
  <c r="J410" i="5"/>
  <c r="I410" i="5"/>
  <c r="H410" i="5"/>
  <c r="G410" i="5"/>
  <c r="K409" i="5"/>
  <c r="J409" i="5"/>
  <c r="I409" i="5"/>
  <c r="H409" i="5"/>
  <c r="G409" i="5"/>
  <c r="K408" i="5"/>
  <c r="J408" i="5"/>
  <c r="I408" i="5"/>
  <c r="H408" i="5"/>
  <c r="G408" i="5"/>
  <c r="K407" i="5"/>
  <c r="J407" i="5"/>
  <c r="I407" i="5"/>
  <c r="H407" i="5"/>
  <c r="G407" i="5"/>
  <c r="F407" i="5"/>
  <c r="L406" i="5"/>
  <c r="K406" i="5"/>
  <c r="J406" i="5"/>
  <c r="I406" i="5"/>
  <c r="H406" i="5"/>
  <c r="G406" i="5"/>
  <c r="F406" i="5"/>
  <c r="L405" i="5"/>
  <c r="K405" i="5"/>
  <c r="J405" i="5"/>
  <c r="I405" i="5"/>
  <c r="H405" i="5"/>
  <c r="G405" i="5"/>
  <c r="F405" i="5"/>
  <c r="L404" i="5"/>
  <c r="K404" i="5"/>
  <c r="J404" i="5"/>
  <c r="I404" i="5"/>
  <c r="H404" i="5"/>
  <c r="G404" i="5"/>
  <c r="F404" i="5"/>
  <c r="K403" i="5"/>
  <c r="J403" i="5"/>
  <c r="I403" i="5"/>
  <c r="H403" i="5"/>
  <c r="G403" i="5"/>
  <c r="L402" i="5"/>
  <c r="K402" i="5"/>
  <c r="J402" i="5"/>
  <c r="I402" i="5"/>
  <c r="H402" i="5"/>
  <c r="G402" i="5"/>
  <c r="K401" i="5"/>
  <c r="J401" i="5"/>
  <c r="I401" i="5"/>
  <c r="H401" i="5"/>
  <c r="G401" i="5"/>
  <c r="L400" i="5"/>
  <c r="K400" i="5"/>
  <c r="J400" i="5"/>
  <c r="I400" i="5"/>
  <c r="H400" i="5"/>
  <c r="G400" i="5"/>
  <c r="F400" i="5"/>
  <c r="K399" i="5"/>
  <c r="J399" i="5"/>
  <c r="I399" i="5"/>
  <c r="H399" i="5"/>
  <c r="G399" i="5"/>
  <c r="L398" i="5"/>
  <c r="K398" i="5"/>
  <c r="J398" i="5"/>
  <c r="I398" i="5"/>
  <c r="H398" i="5"/>
  <c r="G398" i="5"/>
  <c r="F398" i="5"/>
  <c r="K397" i="5"/>
  <c r="J397" i="5"/>
  <c r="I397" i="5"/>
  <c r="H397" i="5"/>
  <c r="G397" i="5"/>
  <c r="K396" i="5"/>
  <c r="J396" i="5"/>
  <c r="I396" i="5"/>
  <c r="H396" i="5"/>
  <c r="G396" i="5"/>
  <c r="K395" i="5"/>
  <c r="J395" i="5"/>
  <c r="I395" i="5"/>
  <c r="H395" i="5"/>
  <c r="G395" i="5"/>
  <c r="K394" i="5"/>
  <c r="J394" i="5"/>
  <c r="I394" i="5"/>
  <c r="H394" i="5"/>
  <c r="G394" i="5"/>
  <c r="L393" i="5"/>
  <c r="K393" i="5"/>
  <c r="J393" i="5"/>
  <c r="I393" i="5"/>
  <c r="H393" i="5"/>
  <c r="G393" i="5"/>
  <c r="F393" i="5"/>
  <c r="L391" i="5"/>
  <c r="K391" i="5"/>
  <c r="J391" i="5"/>
  <c r="I391" i="5"/>
  <c r="H391" i="5"/>
  <c r="G391" i="5"/>
  <c r="F391" i="5"/>
  <c r="L390" i="5"/>
  <c r="K390" i="5"/>
  <c r="J390" i="5"/>
  <c r="I390" i="5"/>
  <c r="G390" i="5"/>
  <c r="F390" i="5"/>
  <c r="K389" i="5"/>
  <c r="J389" i="5"/>
  <c r="I389" i="5"/>
  <c r="H389" i="5"/>
  <c r="G389" i="5"/>
  <c r="J388" i="5"/>
  <c r="H388" i="5"/>
  <c r="G388" i="5"/>
  <c r="L387" i="5"/>
  <c r="K387" i="5"/>
  <c r="J387" i="5"/>
  <c r="I387" i="5"/>
  <c r="H387" i="5"/>
  <c r="G387" i="5"/>
  <c r="F387" i="5"/>
  <c r="L386" i="5"/>
  <c r="K386" i="5"/>
  <c r="J386" i="5"/>
  <c r="I386" i="5"/>
  <c r="H386" i="5"/>
  <c r="G386" i="5"/>
  <c r="F386" i="5"/>
  <c r="L385" i="5"/>
  <c r="K385" i="5"/>
  <c r="J385" i="5"/>
  <c r="I385" i="5"/>
  <c r="H385" i="5"/>
  <c r="G385" i="5"/>
  <c r="F385" i="5"/>
  <c r="K384" i="5"/>
  <c r="J384" i="5"/>
  <c r="I384" i="5"/>
  <c r="H384" i="5"/>
  <c r="G384" i="5"/>
  <c r="L383" i="5"/>
  <c r="K383" i="5"/>
  <c r="J383" i="5"/>
  <c r="I383" i="5"/>
  <c r="H383" i="5"/>
  <c r="G383" i="5"/>
  <c r="F383" i="5"/>
  <c r="L382" i="5"/>
  <c r="K382" i="5"/>
  <c r="J382" i="5"/>
  <c r="I382" i="5"/>
  <c r="H382" i="5"/>
  <c r="G382" i="5"/>
  <c r="F382" i="5"/>
  <c r="L381" i="5"/>
  <c r="K381" i="5"/>
  <c r="J381" i="5"/>
  <c r="I381" i="5"/>
  <c r="H381" i="5"/>
  <c r="G381" i="5"/>
  <c r="F381" i="5"/>
  <c r="L380" i="5"/>
  <c r="K380" i="5"/>
  <c r="J380" i="5"/>
  <c r="I380" i="5"/>
  <c r="H380" i="5"/>
  <c r="G380" i="5"/>
  <c r="F380" i="5"/>
  <c r="L379" i="5"/>
  <c r="K379" i="5"/>
  <c r="J379" i="5"/>
  <c r="I379" i="5"/>
  <c r="H379" i="5"/>
  <c r="G379" i="5"/>
  <c r="F379" i="5"/>
  <c r="L377" i="5"/>
  <c r="K377" i="5"/>
  <c r="J377" i="5"/>
  <c r="I377" i="5"/>
  <c r="H377" i="5"/>
  <c r="G377" i="5"/>
  <c r="F377" i="5"/>
  <c r="L376" i="5"/>
  <c r="K376" i="5"/>
  <c r="J376" i="5"/>
  <c r="I376" i="5"/>
  <c r="H376" i="5"/>
  <c r="G376" i="5"/>
  <c r="F376" i="5"/>
  <c r="K375" i="5"/>
  <c r="J375" i="5"/>
  <c r="H375" i="5"/>
  <c r="G375" i="5"/>
  <c r="L374" i="5"/>
  <c r="K374" i="5"/>
  <c r="J374" i="5"/>
  <c r="I374" i="5"/>
  <c r="H374" i="5"/>
  <c r="G374" i="5"/>
  <c r="F374" i="5"/>
  <c r="L373" i="5"/>
  <c r="K373" i="5"/>
  <c r="J373" i="5"/>
  <c r="I373" i="5"/>
  <c r="H373" i="5"/>
  <c r="G373" i="5"/>
  <c r="F373" i="5"/>
  <c r="L372" i="5"/>
  <c r="K372" i="5"/>
  <c r="J372" i="5"/>
  <c r="I372" i="5"/>
  <c r="H372" i="5"/>
  <c r="G372" i="5"/>
  <c r="F372" i="5"/>
  <c r="K371" i="5"/>
  <c r="J371" i="5"/>
  <c r="I371" i="5"/>
  <c r="H371" i="5"/>
  <c r="G371" i="5"/>
  <c r="F371" i="5"/>
  <c r="K370" i="5"/>
  <c r="J370" i="5"/>
  <c r="I370" i="5"/>
  <c r="H370" i="5"/>
  <c r="G370" i="5"/>
  <c r="L369" i="5"/>
  <c r="K369" i="5"/>
  <c r="J369" i="5"/>
  <c r="I369" i="5"/>
  <c r="H369" i="5"/>
  <c r="G369" i="5"/>
  <c r="F369" i="5"/>
  <c r="L368" i="5"/>
  <c r="K368" i="5"/>
  <c r="J368" i="5"/>
  <c r="I368" i="5"/>
  <c r="H368" i="5"/>
  <c r="G368" i="5"/>
  <c r="F368" i="5"/>
  <c r="K367" i="5"/>
  <c r="I367" i="5"/>
  <c r="H367" i="5"/>
  <c r="G367" i="5"/>
  <c r="K366" i="5"/>
  <c r="J366" i="5"/>
  <c r="I366" i="5"/>
  <c r="H366" i="5"/>
  <c r="G366" i="5"/>
  <c r="K365" i="5"/>
  <c r="J365" i="5"/>
  <c r="I365" i="5"/>
  <c r="H365" i="5"/>
  <c r="G365" i="5"/>
  <c r="L364" i="5"/>
  <c r="K364" i="5"/>
  <c r="J364" i="5"/>
  <c r="I364" i="5"/>
  <c r="H364" i="5"/>
  <c r="G364" i="5"/>
  <c r="F364" i="5"/>
  <c r="L363" i="5"/>
  <c r="K363" i="5"/>
  <c r="J363" i="5"/>
  <c r="I363" i="5"/>
  <c r="H363" i="5"/>
  <c r="G363" i="5"/>
  <c r="F363" i="5"/>
  <c r="L362" i="5"/>
  <c r="K362" i="5"/>
  <c r="J362" i="5"/>
  <c r="I362" i="5"/>
  <c r="H362" i="5"/>
  <c r="G362" i="5"/>
  <c r="F362" i="5"/>
  <c r="K361" i="5"/>
  <c r="J361" i="5"/>
  <c r="I361" i="5"/>
  <c r="H361" i="5"/>
  <c r="G361" i="5"/>
  <c r="K359" i="5"/>
  <c r="J359" i="5"/>
  <c r="I359" i="5"/>
  <c r="H359" i="5"/>
  <c r="G359" i="5"/>
  <c r="K358" i="5"/>
  <c r="J358" i="5"/>
  <c r="I358" i="5"/>
  <c r="H358" i="5"/>
  <c r="G358" i="5"/>
  <c r="K357" i="5"/>
  <c r="J357" i="5"/>
  <c r="I357" i="5"/>
  <c r="H357" i="5"/>
  <c r="G357" i="5"/>
  <c r="K356" i="5"/>
  <c r="J356" i="5"/>
  <c r="I356" i="5"/>
  <c r="H356" i="5"/>
  <c r="G356" i="5"/>
  <c r="L355" i="5"/>
  <c r="K355" i="5"/>
  <c r="J355" i="5"/>
  <c r="I355" i="5"/>
  <c r="H355" i="5"/>
  <c r="G355" i="5"/>
  <c r="F355" i="5"/>
  <c r="L354" i="5"/>
  <c r="K354" i="5"/>
  <c r="J354" i="5"/>
  <c r="I354" i="5"/>
  <c r="H354" i="5"/>
  <c r="G354" i="5"/>
  <c r="F354" i="5"/>
  <c r="L353" i="5"/>
  <c r="K353" i="5"/>
  <c r="J353" i="5"/>
  <c r="I353" i="5"/>
  <c r="H353" i="5"/>
  <c r="G353" i="5"/>
  <c r="F353" i="5"/>
  <c r="L352" i="5"/>
  <c r="K352" i="5"/>
  <c r="J352" i="5"/>
  <c r="I352" i="5"/>
  <c r="H352" i="5"/>
  <c r="G352" i="5"/>
  <c r="F352" i="5"/>
  <c r="L351" i="5"/>
  <c r="K351" i="5"/>
  <c r="J351" i="5"/>
  <c r="I351" i="5"/>
  <c r="H351" i="5"/>
  <c r="G351" i="5"/>
  <c r="F351" i="5"/>
  <c r="K350" i="5"/>
  <c r="J350" i="5"/>
  <c r="I350" i="5"/>
  <c r="H350" i="5"/>
  <c r="G350" i="5"/>
  <c r="K348" i="5"/>
  <c r="J348" i="5"/>
  <c r="I348" i="5"/>
  <c r="H348" i="5"/>
  <c r="G348" i="5"/>
  <c r="K347" i="5"/>
  <c r="J347" i="5"/>
  <c r="I347" i="5"/>
  <c r="H347" i="5"/>
  <c r="G347" i="5"/>
  <c r="L346" i="5"/>
  <c r="K346" i="5"/>
  <c r="J346" i="5"/>
  <c r="I346" i="5"/>
  <c r="H346" i="5"/>
  <c r="G346" i="5"/>
  <c r="F346" i="5"/>
  <c r="K345" i="5"/>
  <c r="J345" i="5"/>
  <c r="I345" i="5"/>
  <c r="G345" i="5"/>
  <c r="K344" i="5"/>
  <c r="I344" i="5"/>
  <c r="H344" i="5"/>
  <c r="G344" i="5"/>
  <c r="K343" i="5"/>
  <c r="J343" i="5"/>
  <c r="I343" i="5"/>
  <c r="H343" i="5"/>
  <c r="G343" i="5"/>
  <c r="L342" i="5"/>
  <c r="K342" i="5"/>
  <c r="J342" i="5"/>
  <c r="I342" i="5"/>
  <c r="H342" i="5"/>
  <c r="G342" i="5"/>
  <c r="F342" i="5"/>
  <c r="K341" i="5"/>
  <c r="J341" i="5"/>
  <c r="I341" i="5"/>
  <c r="H341" i="5"/>
  <c r="G341" i="5"/>
  <c r="F341" i="5"/>
  <c r="L340" i="5"/>
  <c r="K340" i="5"/>
  <c r="J340" i="5"/>
  <c r="I340" i="5"/>
  <c r="H340" i="5"/>
  <c r="G340" i="5"/>
  <c r="F340" i="5"/>
  <c r="L339" i="5"/>
  <c r="K339" i="5"/>
  <c r="J339" i="5"/>
  <c r="I339" i="5"/>
  <c r="H339" i="5"/>
  <c r="G339" i="5"/>
  <c r="L338" i="5"/>
  <c r="K338" i="5"/>
  <c r="J338" i="5"/>
  <c r="I338" i="5"/>
  <c r="H338" i="5"/>
  <c r="G338" i="5"/>
  <c r="F338" i="5"/>
  <c r="K337" i="5"/>
  <c r="J337" i="5"/>
  <c r="I337" i="5"/>
  <c r="H337" i="5"/>
  <c r="G337" i="5"/>
  <c r="K336" i="5"/>
  <c r="J336" i="5"/>
  <c r="I336" i="5"/>
  <c r="H336" i="5"/>
  <c r="G336" i="5"/>
  <c r="L335" i="5"/>
  <c r="K335" i="5"/>
  <c r="J335" i="5"/>
  <c r="I335" i="5"/>
  <c r="H335" i="5"/>
  <c r="G335" i="5"/>
  <c r="F335" i="5"/>
  <c r="K334" i="5"/>
  <c r="J334" i="5"/>
  <c r="I334" i="5"/>
  <c r="H334" i="5"/>
  <c r="G334" i="5"/>
  <c r="L333" i="5"/>
  <c r="K333" i="5"/>
  <c r="J333" i="5"/>
  <c r="I333" i="5"/>
  <c r="H333" i="5"/>
  <c r="G333" i="5"/>
  <c r="F333" i="5"/>
  <c r="L332" i="5"/>
  <c r="K332" i="5"/>
  <c r="J332" i="5"/>
  <c r="I332" i="5"/>
  <c r="H332" i="5"/>
  <c r="G332" i="5"/>
  <c r="F332" i="5"/>
  <c r="L330" i="5"/>
  <c r="K330" i="5"/>
  <c r="J330" i="5"/>
  <c r="I330" i="5"/>
  <c r="H330" i="5"/>
  <c r="G330" i="5"/>
  <c r="F330" i="5"/>
  <c r="L329" i="5"/>
  <c r="K329" i="5"/>
  <c r="J329" i="5"/>
  <c r="I329" i="5"/>
  <c r="H329" i="5"/>
  <c r="G329" i="5"/>
  <c r="F329" i="5"/>
  <c r="L328" i="5"/>
  <c r="K328" i="5"/>
  <c r="J328" i="5"/>
  <c r="I328" i="5"/>
  <c r="H328" i="5"/>
  <c r="G328" i="5"/>
  <c r="F328" i="5"/>
  <c r="L327" i="5"/>
  <c r="K327" i="5"/>
  <c r="J327" i="5"/>
  <c r="I327" i="5"/>
  <c r="H327" i="5"/>
  <c r="G327" i="5"/>
  <c r="F327" i="5"/>
  <c r="K326" i="5"/>
  <c r="J326" i="5"/>
  <c r="I326" i="5"/>
  <c r="H326" i="5"/>
  <c r="G326" i="5"/>
  <c r="K325" i="5"/>
  <c r="J325" i="5"/>
  <c r="I325" i="5"/>
  <c r="H325" i="5"/>
  <c r="G325" i="5"/>
  <c r="K324" i="5"/>
  <c r="J324" i="5"/>
  <c r="I324" i="5"/>
  <c r="H324" i="5"/>
  <c r="G324" i="5"/>
  <c r="F324" i="5"/>
  <c r="K323" i="5"/>
  <c r="J323" i="5"/>
  <c r="I323" i="5"/>
  <c r="H323" i="5"/>
  <c r="G323" i="5"/>
  <c r="K322" i="5"/>
  <c r="J322" i="5"/>
  <c r="I322" i="5"/>
  <c r="H322" i="5"/>
  <c r="G322" i="5"/>
  <c r="K321" i="5"/>
  <c r="J321" i="5"/>
  <c r="I321" i="5"/>
  <c r="H321" i="5"/>
  <c r="G321" i="5"/>
  <c r="K320" i="5"/>
  <c r="J320" i="5"/>
  <c r="I320" i="5"/>
  <c r="H320" i="5"/>
  <c r="G320" i="5"/>
  <c r="L318" i="5"/>
  <c r="K318" i="5"/>
  <c r="J318" i="5"/>
  <c r="I318" i="5"/>
  <c r="H318" i="5"/>
  <c r="G318" i="5"/>
  <c r="F318" i="5"/>
  <c r="K317" i="5"/>
  <c r="J317" i="5"/>
  <c r="I317" i="5"/>
  <c r="H317" i="5"/>
  <c r="G317" i="5"/>
  <c r="K316" i="5"/>
  <c r="J316" i="5"/>
  <c r="I316" i="5"/>
  <c r="G316" i="5"/>
  <c r="L315" i="5"/>
  <c r="K315" i="5"/>
  <c r="J315" i="5"/>
  <c r="I315" i="5"/>
  <c r="H315" i="5"/>
  <c r="G315" i="5"/>
  <c r="F315" i="5"/>
  <c r="K314" i="5"/>
  <c r="J314" i="5"/>
  <c r="I314" i="5"/>
  <c r="H314" i="5"/>
  <c r="G314" i="5"/>
  <c r="K313" i="5"/>
  <c r="J313" i="5"/>
  <c r="I313" i="5"/>
  <c r="H313" i="5"/>
  <c r="G313" i="5"/>
  <c r="L312" i="5"/>
  <c r="K312" i="5"/>
  <c r="J312" i="5"/>
  <c r="I312" i="5"/>
  <c r="H312" i="5"/>
  <c r="G312" i="5"/>
  <c r="F312" i="5"/>
  <c r="K311" i="5"/>
  <c r="J311" i="5"/>
  <c r="I311" i="5"/>
  <c r="H311" i="5"/>
  <c r="G311" i="5"/>
  <c r="L310" i="5"/>
  <c r="K310" i="5"/>
  <c r="J310" i="5"/>
  <c r="I310" i="5"/>
  <c r="H310" i="5"/>
  <c r="G310" i="5"/>
  <c r="F310" i="5"/>
  <c r="K309" i="5"/>
  <c r="J309" i="5"/>
  <c r="I309" i="5"/>
  <c r="H309" i="5"/>
  <c r="G309" i="5"/>
  <c r="K308" i="5"/>
  <c r="J308" i="5"/>
  <c r="I308" i="5"/>
  <c r="H308" i="5"/>
  <c r="G308" i="5"/>
  <c r="K307" i="5"/>
  <c r="J307" i="5"/>
  <c r="I307" i="5"/>
  <c r="H307" i="5"/>
  <c r="G307" i="5"/>
  <c r="K306" i="5"/>
  <c r="J306" i="5"/>
  <c r="I306" i="5"/>
  <c r="H306" i="5"/>
  <c r="G306" i="5"/>
  <c r="K305" i="5"/>
  <c r="J305" i="5"/>
  <c r="I305" i="5"/>
  <c r="H305" i="5"/>
  <c r="G305" i="5"/>
  <c r="K304" i="5"/>
  <c r="J304" i="5"/>
  <c r="I304" i="5"/>
  <c r="H304" i="5"/>
  <c r="G304" i="5"/>
  <c r="K303" i="5"/>
  <c r="J303" i="5"/>
  <c r="I303" i="5"/>
  <c r="H303" i="5"/>
  <c r="G303" i="5"/>
  <c r="K302" i="5"/>
  <c r="J302" i="5"/>
  <c r="I302" i="5"/>
  <c r="H302" i="5"/>
  <c r="G302" i="5"/>
  <c r="F302" i="5"/>
  <c r="L300" i="5"/>
  <c r="K300" i="5"/>
  <c r="J300" i="5"/>
  <c r="I300" i="5"/>
  <c r="H300" i="5"/>
  <c r="G300" i="5"/>
  <c r="F300" i="5"/>
  <c r="L299" i="5"/>
  <c r="K299" i="5"/>
  <c r="J299" i="5"/>
  <c r="I299" i="5"/>
  <c r="H299" i="5"/>
  <c r="G299" i="5"/>
  <c r="F299" i="5"/>
  <c r="L298" i="5"/>
  <c r="K298" i="5"/>
  <c r="J298" i="5"/>
  <c r="I298" i="5"/>
  <c r="H298" i="5"/>
  <c r="G298" i="5"/>
  <c r="F298" i="5"/>
  <c r="L297" i="5"/>
  <c r="K297" i="5"/>
  <c r="J297" i="5"/>
  <c r="I297" i="5"/>
  <c r="H297" i="5"/>
  <c r="G297" i="5"/>
  <c r="F297" i="5"/>
  <c r="K296" i="5"/>
  <c r="J296" i="5"/>
  <c r="I296" i="5"/>
  <c r="H296" i="5"/>
  <c r="G296" i="5"/>
  <c r="L295" i="5"/>
  <c r="K295" i="5"/>
  <c r="J295" i="5"/>
  <c r="I295" i="5"/>
  <c r="H295" i="5"/>
  <c r="G295" i="5"/>
  <c r="F295" i="5"/>
  <c r="K294" i="5"/>
  <c r="J294" i="5"/>
  <c r="I294" i="5"/>
  <c r="H294" i="5"/>
  <c r="G294" i="5"/>
  <c r="F294" i="5"/>
  <c r="K293" i="5"/>
  <c r="J293" i="5"/>
  <c r="I293" i="5"/>
  <c r="H293" i="5"/>
  <c r="G293" i="5"/>
  <c r="L292" i="5"/>
  <c r="K292" i="5"/>
  <c r="I292" i="5"/>
  <c r="H292" i="5"/>
  <c r="G292" i="5"/>
  <c r="K291" i="5"/>
  <c r="J291" i="5"/>
  <c r="I291" i="5"/>
  <c r="H291" i="5"/>
  <c r="G291" i="5"/>
  <c r="F291" i="5"/>
  <c r="L290" i="5"/>
  <c r="K290" i="5"/>
  <c r="J290" i="5"/>
  <c r="I290" i="5"/>
  <c r="H290" i="5"/>
  <c r="G290" i="5"/>
  <c r="F290" i="5"/>
  <c r="L289" i="5"/>
  <c r="K289" i="5"/>
  <c r="J289" i="5"/>
  <c r="I289" i="5"/>
  <c r="H289" i="5"/>
  <c r="G289" i="5"/>
  <c r="L288" i="5"/>
  <c r="K288" i="5"/>
  <c r="J288" i="5"/>
  <c r="I288" i="5"/>
  <c r="H288" i="5"/>
  <c r="G288" i="5"/>
  <c r="F288" i="5"/>
  <c r="K287" i="5"/>
  <c r="J287" i="5"/>
  <c r="I287" i="5"/>
  <c r="H287" i="5"/>
  <c r="G287" i="5"/>
  <c r="L286" i="5"/>
  <c r="K286" i="5"/>
  <c r="J286" i="5"/>
  <c r="I286" i="5"/>
  <c r="H286" i="5"/>
  <c r="G286" i="5"/>
  <c r="F286" i="5"/>
  <c r="K284" i="5"/>
  <c r="J284" i="5"/>
  <c r="I284" i="5"/>
  <c r="H284" i="5"/>
  <c r="G284" i="5"/>
  <c r="K283" i="5"/>
  <c r="J283" i="5"/>
  <c r="I283" i="5"/>
  <c r="H283" i="5"/>
  <c r="G283" i="5"/>
  <c r="K282" i="5"/>
  <c r="J282" i="5"/>
  <c r="I282" i="5"/>
  <c r="H282" i="5"/>
  <c r="G282" i="5"/>
  <c r="K281" i="5"/>
  <c r="J281" i="5"/>
  <c r="I281" i="5"/>
  <c r="H281" i="5"/>
  <c r="G281" i="5"/>
  <c r="K280" i="5"/>
  <c r="J280" i="5"/>
  <c r="I280" i="5"/>
  <c r="H280" i="5"/>
  <c r="G280" i="5"/>
  <c r="L279" i="5"/>
  <c r="K279" i="5"/>
  <c r="J279" i="5"/>
  <c r="I279" i="5"/>
  <c r="H279" i="5"/>
  <c r="G279" i="5"/>
  <c r="F279" i="5"/>
  <c r="G278" i="5"/>
  <c r="F278" i="5"/>
  <c r="K277" i="5"/>
  <c r="J277" i="5"/>
  <c r="I277" i="5"/>
  <c r="H277" i="5"/>
  <c r="G277" i="5"/>
  <c r="K276" i="5"/>
  <c r="J276" i="5"/>
  <c r="I276" i="5"/>
  <c r="H276" i="5"/>
  <c r="G276" i="5"/>
  <c r="K275" i="5"/>
  <c r="J275" i="5"/>
  <c r="I275" i="5"/>
  <c r="H275" i="5"/>
  <c r="G275" i="5"/>
  <c r="F275" i="5"/>
  <c r="K274" i="5"/>
  <c r="J274" i="5"/>
  <c r="I274" i="5"/>
  <c r="H274" i="5"/>
  <c r="G274" i="5"/>
  <c r="L273" i="5"/>
  <c r="K273" i="5"/>
  <c r="J273" i="5"/>
  <c r="I273" i="5"/>
  <c r="H273" i="5"/>
  <c r="G273" i="5"/>
  <c r="L272" i="5"/>
  <c r="K272" i="5"/>
  <c r="J272" i="5"/>
  <c r="I272" i="5"/>
  <c r="H272" i="5"/>
  <c r="G272" i="5"/>
  <c r="F272" i="5"/>
  <c r="L271" i="5"/>
  <c r="K271" i="5"/>
  <c r="J271" i="5"/>
  <c r="I271" i="5"/>
  <c r="H271" i="5"/>
  <c r="G271" i="5"/>
  <c r="F271" i="5"/>
  <c r="L270" i="5"/>
  <c r="K270" i="5"/>
  <c r="J270" i="5"/>
  <c r="I270" i="5"/>
  <c r="H270" i="5"/>
  <c r="G270" i="5"/>
  <c r="F270" i="5"/>
  <c r="L269" i="5"/>
  <c r="K269" i="5"/>
  <c r="J269" i="5"/>
  <c r="I269" i="5"/>
  <c r="H269" i="5"/>
  <c r="G269" i="5"/>
  <c r="F269" i="5"/>
  <c r="L268" i="5"/>
  <c r="K268" i="5"/>
  <c r="J268" i="5"/>
  <c r="I268" i="5"/>
  <c r="H268" i="5"/>
  <c r="G268" i="5"/>
  <c r="F268" i="5"/>
  <c r="L267" i="5"/>
  <c r="K267" i="5"/>
  <c r="J267" i="5"/>
  <c r="I267" i="5"/>
  <c r="H267" i="5"/>
  <c r="G267" i="5"/>
  <c r="F267" i="5"/>
  <c r="L266" i="5"/>
  <c r="K266" i="5"/>
  <c r="J266" i="5"/>
  <c r="I266" i="5"/>
  <c r="H266" i="5"/>
  <c r="G266" i="5"/>
  <c r="F266" i="5"/>
  <c r="L265" i="5"/>
  <c r="K265" i="5"/>
  <c r="J265" i="5"/>
  <c r="I265" i="5"/>
  <c r="H265" i="5"/>
  <c r="G265" i="5"/>
  <c r="F265" i="5"/>
  <c r="L263" i="5"/>
  <c r="K263" i="5"/>
  <c r="J263" i="5"/>
  <c r="I263" i="5"/>
  <c r="H263" i="5"/>
  <c r="G263" i="5"/>
  <c r="F263" i="5"/>
  <c r="L262" i="5"/>
  <c r="K262" i="5"/>
  <c r="J262" i="5"/>
  <c r="I262" i="5"/>
  <c r="H262" i="5"/>
  <c r="G262" i="5"/>
  <c r="F262" i="5"/>
  <c r="K261" i="5"/>
  <c r="J261" i="5"/>
  <c r="I261" i="5"/>
  <c r="H261" i="5"/>
  <c r="G261" i="5"/>
  <c r="F261" i="5"/>
  <c r="K260" i="5"/>
  <c r="J260" i="5"/>
  <c r="I260" i="5"/>
  <c r="H260" i="5"/>
  <c r="G260" i="5"/>
  <c r="L259" i="5"/>
  <c r="K259" i="5"/>
  <c r="J259" i="5"/>
  <c r="I259" i="5"/>
  <c r="H259" i="5"/>
  <c r="G259" i="5"/>
  <c r="F259" i="5"/>
  <c r="L258" i="5"/>
  <c r="K258" i="5"/>
  <c r="J258" i="5"/>
  <c r="H258" i="5"/>
  <c r="G258" i="5"/>
  <c r="F258" i="5"/>
  <c r="L257" i="5"/>
  <c r="K257" i="5"/>
  <c r="J257" i="5"/>
  <c r="I257" i="5"/>
  <c r="H257" i="5"/>
  <c r="G257" i="5"/>
  <c r="L256" i="5"/>
  <c r="K256" i="5"/>
  <c r="J256" i="5"/>
  <c r="I256" i="5"/>
  <c r="H256" i="5"/>
  <c r="G256" i="5"/>
  <c r="F256" i="5"/>
  <c r="L255" i="5"/>
  <c r="K255" i="5"/>
  <c r="J255" i="5"/>
  <c r="I255" i="5"/>
  <c r="H255" i="5"/>
  <c r="G255" i="5"/>
  <c r="F255" i="5"/>
  <c r="L254" i="5"/>
  <c r="K254" i="5"/>
  <c r="J254" i="5"/>
  <c r="I254" i="5"/>
  <c r="H254" i="5"/>
  <c r="G254" i="5"/>
  <c r="F254" i="5"/>
  <c r="K253" i="5"/>
  <c r="J253" i="5"/>
  <c r="H253" i="5"/>
  <c r="G253" i="5"/>
  <c r="K252" i="5"/>
  <c r="J252" i="5"/>
  <c r="I252" i="5"/>
  <c r="H252" i="5"/>
  <c r="G252" i="5"/>
  <c r="L251" i="5"/>
  <c r="K251" i="5"/>
  <c r="J251" i="5"/>
  <c r="I251" i="5"/>
  <c r="H251" i="5"/>
  <c r="G251" i="5"/>
  <c r="F251" i="5"/>
  <c r="L250" i="5"/>
  <c r="K250" i="5"/>
  <c r="J250" i="5"/>
  <c r="I250" i="5"/>
  <c r="H250" i="5"/>
  <c r="G250" i="5"/>
  <c r="F250" i="5"/>
  <c r="L249" i="5"/>
  <c r="K249" i="5"/>
  <c r="J249" i="5"/>
  <c r="I249" i="5"/>
  <c r="H249" i="5"/>
  <c r="G249" i="5"/>
  <c r="F249" i="5"/>
  <c r="L248" i="5"/>
  <c r="K248" i="5"/>
  <c r="J248" i="5"/>
  <c r="I248" i="5"/>
  <c r="H248" i="5"/>
  <c r="G248" i="5"/>
  <c r="F248" i="5"/>
  <c r="L247" i="5"/>
  <c r="K247" i="5"/>
  <c r="J247" i="5"/>
  <c r="I247" i="5"/>
  <c r="H247" i="5"/>
  <c r="G247" i="5"/>
  <c r="F247" i="5"/>
  <c r="L246" i="5"/>
  <c r="K246" i="5"/>
  <c r="J246" i="5"/>
  <c r="I246" i="5"/>
  <c r="H246" i="5"/>
  <c r="G246" i="5"/>
  <c r="F246" i="5"/>
  <c r="L245" i="5"/>
  <c r="K245" i="5"/>
  <c r="J245" i="5"/>
  <c r="I245" i="5"/>
  <c r="H245" i="5"/>
  <c r="G245" i="5"/>
  <c r="F245" i="5"/>
  <c r="K244" i="5"/>
  <c r="J244" i="5"/>
  <c r="I244" i="5"/>
  <c r="H244" i="5"/>
  <c r="G244" i="5"/>
  <c r="F244" i="5"/>
  <c r="L242" i="5"/>
  <c r="K242" i="5"/>
  <c r="J242" i="5"/>
  <c r="I242" i="5"/>
  <c r="H242" i="5"/>
  <c r="G242" i="5"/>
  <c r="F242" i="5"/>
  <c r="L241" i="5"/>
  <c r="K241" i="5"/>
  <c r="J241" i="5"/>
  <c r="I241" i="5"/>
  <c r="H241" i="5"/>
  <c r="G241" i="5"/>
  <c r="F241" i="5"/>
  <c r="L240" i="5"/>
  <c r="K240" i="5"/>
  <c r="J240" i="5"/>
  <c r="I240" i="5"/>
  <c r="H240" i="5"/>
  <c r="G240" i="5"/>
  <c r="F240" i="5"/>
  <c r="L239" i="5"/>
  <c r="K239" i="5"/>
  <c r="J239" i="5"/>
  <c r="I239" i="5"/>
  <c r="H239" i="5"/>
  <c r="G239" i="5"/>
  <c r="F239" i="5"/>
  <c r="L238" i="5"/>
  <c r="K238" i="5"/>
  <c r="J238" i="5"/>
  <c r="I238" i="5"/>
  <c r="H238" i="5"/>
  <c r="G238" i="5"/>
  <c r="F238" i="5"/>
  <c r="K237" i="5"/>
  <c r="J237" i="5"/>
  <c r="I237" i="5"/>
  <c r="H237" i="5"/>
  <c r="G237" i="5"/>
  <c r="L236" i="5"/>
  <c r="K236" i="5"/>
  <c r="J236" i="5"/>
  <c r="I236" i="5"/>
  <c r="H236" i="5"/>
  <c r="G236" i="5"/>
  <c r="F236" i="5"/>
  <c r="L235" i="5"/>
  <c r="K235" i="5"/>
  <c r="J235" i="5"/>
  <c r="I235" i="5"/>
  <c r="H235" i="5"/>
  <c r="G235" i="5"/>
  <c r="F235" i="5"/>
  <c r="K234" i="5"/>
  <c r="J234" i="5"/>
  <c r="I234" i="5"/>
  <c r="H234" i="5"/>
  <c r="G234" i="5"/>
  <c r="L233" i="5"/>
  <c r="K233" i="5"/>
  <c r="J233" i="5"/>
  <c r="I233" i="5"/>
  <c r="H233" i="5"/>
  <c r="G233" i="5"/>
  <c r="F233" i="5"/>
  <c r="L232" i="5"/>
  <c r="K232" i="5"/>
  <c r="J232" i="5"/>
  <c r="I232" i="5"/>
  <c r="H232" i="5"/>
  <c r="G232" i="5"/>
  <c r="F232" i="5"/>
  <c r="K231" i="5"/>
  <c r="J231" i="5"/>
  <c r="I231" i="5"/>
  <c r="H231" i="5"/>
  <c r="G231" i="5"/>
  <c r="K230" i="5"/>
  <c r="J230" i="5"/>
  <c r="I230" i="5"/>
  <c r="H230" i="5"/>
  <c r="G230" i="5"/>
  <c r="F230" i="5"/>
  <c r="L229" i="5"/>
  <c r="K229" i="5"/>
  <c r="J229" i="5"/>
  <c r="I229" i="5"/>
  <c r="H229" i="5"/>
  <c r="G229" i="5"/>
  <c r="F229" i="5"/>
  <c r="L228" i="5"/>
  <c r="K228" i="5"/>
  <c r="J228" i="5"/>
  <c r="I228" i="5"/>
  <c r="H228" i="5"/>
  <c r="G228" i="5"/>
  <c r="F228" i="5"/>
  <c r="L227" i="5"/>
  <c r="K227" i="5"/>
  <c r="J227" i="5"/>
  <c r="I227" i="5"/>
  <c r="H227" i="5"/>
  <c r="G227" i="5"/>
  <c r="F227" i="5"/>
  <c r="L226" i="5"/>
  <c r="K226" i="5"/>
  <c r="J226" i="5"/>
  <c r="I226" i="5"/>
  <c r="H226" i="5"/>
  <c r="G226" i="5"/>
  <c r="F226" i="5"/>
  <c r="L225" i="5"/>
  <c r="K225" i="5"/>
  <c r="J225" i="5"/>
  <c r="I225" i="5"/>
  <c r="H225" i="5"/>
  <c r="G225" i="5"/>
  <c r="F225" i="5"/>
  <c r="L224" i="5"/>
  <c r="K224" i="5"/>
  <c r="J224" i="5"/>
  <c r="I224" i="5"/>
  <c r="H224" i="5"/>
  <c r="G224" i="5"/>
  <c r="F224" i="5"/>
  <c r="K222" i="5"/>
  <c r="J222" i="5"/>
  <c r="I222" i="5"/>
  <c r="H222" i="5"/>
  <c r="G222" i="5"/>
  <c r="L221" i="5"/>
  <c r="K221" i="5"/>
  <c r="J221" i="5"/>
  <c r="I221" i="5"/>
  <c r="H221" i="5"/>
  <c r="G221" i="5"/>
  <c r="F221" i="5"/>
  <c r="L220" i="5"/>
  <c r="K220" i="5"/>
  <c r="J220" i="5"/>
  <c r="I220" i="5"/>
  <c r="H220" i="5"/>
  <c r="G220" i="5"/>
  <c r="F220" i="5"/>
  <c r="K219" i="5"/>
  <c r="J219" i="5"/>
  <c r="I219" i="5"/>
  <c r="H219" i="5"/>
  <c r="G219" i="5"/>
  <c r="K218" i="5"/>
  <c r="J218" i="5"/>
  <c r="I218" i="5"/>
  <c r="H218" i="5"/>
  <c r="G218" i="5"/>
  <c r="F218" i="5"/>
  <c r="K217" i="5"/>
  <c r="J217" i="5"/>
  <c r="I217" i="5"/>
  <c r="H217" i="5"/>
  <c r="G217" i="5"/>
  <c r="L216" i="5"/>
  <c r="K216" i="5"/>
  <c r="J216" i="5"/>
  <c r="I216" i="5"/>
  <c r="H216" i="5"/>
  <c r="G216" i="5"/>
  <c r="K215" i="5"/>
  <c r="J215" i="5"/>
  <c r="I215" i="5"/>
  <c r="H215" i="5"/>
  <c r="G215" i="5"/>
  <c r="I214" i="5"/>
  <c r="G214" i="5"/>
  <c r="F214" i="5"/>
  <c r="K213" i="5"/>
  <c r="J213" i="5"/>
  <c r="I213" i="5"/>
  <c r="H213" i="5"/>
  <c r="G213" i="5"/>
  <c r="L212" i="5"/>
  <c r="K212" i="5"/>
  <c r="J212" i="5"/>
  <c r="I212" i="5"/>
  <c r="H212" i="5"/>
  <c r="G212" i="5"/>
  <c r="F212" i="5"/>
  <c r="L211" i="5"/>
  <c r="K211" i="5"/>
  <c r="J211" i="5"/>
  <c r="I211" i="5"/>
  <c r="H211" i="5"/>
  <c r="G211" i="5"/>
  <c r="F211" i="5"/>
  <c r="K210" i="5"/>
  <c r="J210" i="5"/>
  <c r="I210" i="5"/>
  <c r="H210" i="5"/>
  <c r="G210" i="5"/>
  <c r="K209" i="5"/>
  <c r="J209" i="5"/>
  <c r="I209" i="5"/>
  <c r="H209" i="5"/>
  <c r="G209" i="5"/>
  <c r="K208" i="5"/>
  <c r="J208" i="5"/>
  <c r="I208" i="5"/>
  <c r="H208" i="5"/>
  <c r="G208" i="5"/>
  <c r="L207" i="5"/>
  <c r="K207" i="5"/>
  <c r="J207" i="5"/>
  <c r="I207" i="5"/>
  <c r="H207" i="5"/>
  <c r="G207" i="5"/>
  <c r="F207" i="5"/>
  <c r="L206" i="5"/>
  <c r="K206" i="5"/>
  <c r="J206" i="5"/>
  <c r="I206" i="5"/>
  <c r="H206" i="5"/>
  <c r="G206" i="5"/>
  <c r="F206" i="5"/>
  <c r="K205" i="5"/>
  <c r="J205" i="5"/>
  <c r="I205" i="5"/>
  <c r="H205" i="5"/>
  <c r="G205" i="5"/>
  <c r="L203" i="5"/>
  <c r="K203" i="5"/>
  <c r="J203" i="5"/>
  <c r="I203" i="5"/>
  <c r="H203" i="5"/>
  <c r="G203" i="5"/>
  <c r="K202" i="5"/>
  <c r="I202" i="5"/>
  <c r="H202" i="5"/>
  <c r="G202" i="5"/>
  <c r="K201" i="5"/>
  <c r="J201" i="5"/>
  <c r="I201" i="5"/>
  <c r="H201" i="5"/>
  <c r="G201" i="5"/>
  <c r="F201" i="5"/>
  <c r="K200" i="5"/>
  <c r="J200" i="5"/>
  <c r="I200" i="5"/>
  <c r="H200" i="5"/>
  <c r="G200" i="5"/>
  <c r="K199" i="5"/>
  <c r="J199" i="5"/>
  <c r="I199" i="5"/>
  <c r="H199" i="5"/>
  <c r="G199" i="5"/>
  <c r="L198" i="5"/>
  <c r="K198" i="5"/>
  <c r="J198" i="5"/>
  <c r="I198" i="5"/>
  <c r="H198" i="5"/>
  <c r="G198" i="5"/>
  <c r="F198" i="5"/>
  <c r="L197" i="5"/>
  <c r="K197" i="5"/>
  <c r="J197" i="5"/>
  <c r="I197" i="5"/>
  <c r="H197" i="5"/>
  <c r="G197" i="5"/>
  <c r="L196" i="5"/>
  <c r="K196" i="5"/>
  <c r="J196" i="5"/>
  <c r="I196" i="5"/>
  <c r="H196" i="5"/>
  <c r="G196" i="5"/>
  <c r="K195" i="5"/>
  <c r="J195" i="5"/>
  <c r="I195" i="5"/>
  <c r="H195" i="5"/>
  <c r="G195" i="5"/>
  <c r="L194" i="5"/>
  <c r="K194" i="5"/>
  <c r="J194" i="5"/>
  <c r="I194" i="5"/>
  <c r="H194" i="5"/>
  <c r="G194" i="5"/>
  <c r="F194" i="5"/>
  <c r="L193" i="5"/>
  <c r="K193" i="5"/>
  <c r="J193" i="5"/>
  <c r="I193" i="5"/>
  <c r="H193" i="5"/>
  <c r="G193" i="5"/>
  <c r="F193" i="5"/>
  <c r="L192" i="5"/>
  <c r="K192" i="5"/>
  <c r="J192" i="5"/>
  <c r="I192" i="5"/>
  <c r="H192" i="5"/>
  <c r="G192" i="5"/>
  <c r="F192" i="5"/>
  <c r="L191" i="5"/>
  <c r="K191" i="5"/>
  <c r="J191" i="5"/>
  <c r="I191" i="5"/>
  <c r="H191" i="5"/>
  <c r="G191" i="5"/>
  <c r="F191" i="5"/>
  <c r="K190" i="5"/>
  <c r="J190" i="5"/>
  <c r="I190" i="5"/>
  <c r="H190" i="5"/>
  <c r="G190" i="5"/>
  <c r="F190" i="5"/>
  <c r="L189" i="5"/>
  <c r="K189" i="5"/>
  <c r="J189" i="5"/>
  <c r="I189" i="5"/>
  <c r="H189" i="5"/>
  <c r="G189" i="5"/>
  <c r="L188" i="5"/>
  <c r="K188" i="5"/>
  <c r="J188" i="5"/>
  <c r="I188" i="5"/>
  <c r="H188" i="5"/>
  <c r="G188" i="5"/>
  <c r="F188" i="5"/>
  <c r="L187" i="5"/>
  <c r="K187" i="5"/>
  <c r="J187" i="5"/>
  <c r="I187" i="5"/>
  <c r="H187" i="5"/>
  <c r="G187" i="5"/>
  <c r="F187" i="5"/>
  <c r="F172" i="5"/>
  <c r="G172" i="5"/>
  <c r="H172" i="5"/>
  <c r="I172" i="5"/>
  <c r="J172" i="5"/>
  <c r="K172" i="5"/>
  <c r="L172" i="5"/>
  <c r="G173" i="5"/>
  <c r="H173" i="5"/>
  <c r="I173" i="5"/>
  <c r="J173" i="5"/>
  <c r="K173" i="5"/>
  <c r="F174" i="5"/>
  <c r="G174" i="5"/>
  <c r="H174" i="5"/>
  <c r="I174" i="5"/>
  <c r="J174" i="5"/>
  <c r="K174" i="5"/>
  <c r="L174" i="5"/>
  <c r="F175" i="5"/>
  <c r="G175" i="5"/>
  <c r="H175" i="5"/>
  <c r="I175" i="5"/>
  <c r="J175" i="5"/>
  <c r="K175" i="5"/>
  <c r="L175" i="5"/>
  <c r="G176" i="5"/>
  <c r="H176" i="5"/>
  <c r="I176" i="5"/>
  <c r="J176" i="5"/>
  <c r="K176" i="5"/>
  <c r="F177" i="5"/>
  <c r="G177" i="5"/>
  <c r="H177" i="5"/>
  <c r="I177" i="5"/>
  <c r="J177" i="5"/>
  <c r="K177" i="5"/>
  <c r="L177" i="5"/>
  <c r="F178" i="5"/>
  <c r="G178" i="5"/>
  <c r="H178" i="5"/>
  <c r="I178" i="5"/>
  <c r="J178" i="5"/>
  <c r="K178" i="5"/>
  <c r="F179" i="5"/>
  <c r="G179" i="5"/>
  <c r="H179" i="5"/>
  <c r="I179" i="5"/>
  <c r="J179" i="5"/>
  <c r="K179" i="5"/>
  <c r="L179" i="5"/>
  <c r="F180" i="5"/>
  <c r="G180" i="5"/>
  <c r="H180" i="5"/>
  <c r="I180" i="5"/>
  <c r="J180" i="5"/>
  <c r="K180" i="5"/>
  <c r="L180" i="5"/>
  <c r="F181" i="5"/>
  <c r="G181" i="5"/>
  <c r="H181" i="5"/>
  <c r="I181" i="5"/>
  <c r="J181" i="5"/>
  <c r="K181" i="5"/>
  <c r="L181" i="5"/>
  <c r="F182" i="5"/>
  <c r="G182" i="5"/>
  <c r="H182" i="5"/>
  <c r="I182" i="5"/>
  <c r="J182" i="5"/>
  <c r="K182" i="5"/>
  <c r="L182" i="5"/>
  <c r="F183" i="5"/>
  <c r="G183" i="5"/>
  <c r="H183" i="5"/>
  <c r="I183" i="5"/>
  <c r="J183" i="5"/>
  <c r="K183" i="5"/>
  <c r="L183" i="5"/>
  <c r="F184" i="5"/>
  <c r="G184" i="5"/>
  <c r="H184" i="5"/>
  <c r="I184" i="5"/>
  <c r="J184" i="5"/>
  <c r="K184" i="5"/>
  <c r="L184" i="5"/>
  <c r="F185" i="5"/>
  <c r="G185" i="5"/>
  <c r="H185" i="5"/>
  <c r="I185" i="5"/>
  <c r="J185" i="5"/>
  <c r="K185" i="5"/>
  <c r="L185" i="5"/>
  <c r="G171" i="5"/>
  <c r="L171" i="5"/>
  <c r="Y4" i="8"/>
  <c r="L231" i="5" s="1"/>
  <c r="Y5" i="8"/>
  <c r="L307" i="5" s="1"/>
  <c r="Y6" i="8"/>
  <c r="L309" i="5" s="1"/>
  <c r="Y7" i="8"/>
  <c r="L326" i="5" s="1"/>
  <c r="Y8" i="8"/>
  <c r="Y9" i="8"/>
  <c r="L359" i="5" s="1"/>
  <c r="Y10" i="8"/>
  <c r="L322" i="5" s="1"/>
  <c r="Y11" i="8"/>
  <c r="L201" i="5" s="1"/>
  <c r="Y12" i="8"/>
  <c r="L253" i="5" s="1"/>
  <c r="Y13" i="8"/>
  <c r="L365" i="5" s="1"/>
  <c r="Y14" i="8"/>
  <c r="L209" i="5" s="1"/>
  <c r="Y15" i="8"/>
  <c r="L218" i="5" s="1"/>
  <c r="Y16" i="8"/>
  <c r="Y17" i="8"/>
  <c r="L325" i="5" s="1"/>
  <c r="Y18" i="8"/>
  <c r="L428" i="5" s="1"/>
  <c r="Y19" i="8"/>
  <c r="L421" i="5" s="1"/>
  <c r="Y20" i="8"/>
  <c r="L394" i="5" s="1"/>
  <c r="Y21" i="8"/>
  <c r="L219" i="5" s="1"/>
  <c r="Y22" i="8"/>
  <c r="Y23" i="8"/>
  <c r="L407" i="5" s="1"/>
  <c r="Y24" i="8"/>
  <c r="L408" i="5" s="1"/>
  <c r="Y25" i="8"/>
  <c r="L320" i="5" s="1"/>
  <c r="Y26" i="8"/>
  <c r="L316" i="5" s="1"/>
  <c r="Y27" i="8"/>
  <c r="L303" i="5" s="1"/>
  <c r="Y28" i="8"/>
  <c r="L341" i="5" s="1"/>
  <c r="Y29" i="8"/>
  <c r="L425" i="5" s="1"/>
  <c r="Y30" i="8"/>
  <c r="L205" i="5" s="1"/>
  <c r="Y31" i="8"/>
  <c r="L260" i="5" s="1"/>
  <c r="Y32" i="8"/>
  <c r="L357" i="5" s="1"/>
  <c r="Y33" i="8"/>
  <c r="L345" i="5" s="1"/>
  <c r="Y34" i="8"/>
  <c r="L173" i="5" s="1"/>
  <c r="Y35" i="8"/>
  <c r="L291" i="5" s="1"/>
  <c r="Y36" i="8"/>
  <c r="L283" i="5" s="1"/>
  <c r="Y37" i="8"/>
  <c r="L284" i="5" s="1"/>
  <c r="Y38" i="8"/>
  <c r="L252" i="5" s="1"/>
  <c r="Y39" i="8"/>
  <c r="L324" i="5" s="1"/>
  <c r="Y40" i="8"/>
  <c r="L323" i="5" s="1"/>
  <c r="Y41" i="8"/>
  <c r="L366" i="5" s="1"/>
  <c r="Y42" i="8"/>
  <c r="L337" i="5" s="1"/>
  <c r="Y43" i="8"/>
  <c r="L396" i="5" s="1"/>
  <c r="Y44" i="8"/>
  <c r="L416" i="5" s="1"/>
  <c r="Y45" i="8"/>
  <c r="Y46" i="8"/>
  <c r="Y47" i="8"/>
  <c r="L389" i="5" s="1"/>
  <c r="Y48" i="8"/>
  <c r="L397" i="5" s="1"/>
  <c r="Y49" i="8"/>
  <c r="L294" i="5" s="1"/>
  <c r="Y50" i="8"/>
  <c r="L336" i="5" s="1"/>
  <c r="Y51" i="8"/>
  <c r="L278" i="5" s="1"/>
  <c r="Y52" i="8"/>
  <c r="L371" i="5" s="1"/>
  <c r="Y53" i="8"/>
  <c r="L347" i="5" s="1"/>
  <c r="Y54" i="8"/>
  <c r="L348" i="5" s="1"/>
  <c r="Y55" i="8"/>
  <c r="L370" i="5" s="1"/>
  <c r="Y56" i="8"/>
  <c r="L217" i="5" s="1"/>
  <c r="Y57" i="8"/>
  <c r="L210" i="5" s="1"/>
  <c r="Y58" i="8"/>
  <c r="L401" i="5" s="1"/>
  <c r="Y59" i="8"/>
  <c r="Y60" i="8"/>
  <c r="L277" i="5" s="1"/>
  <c r="Y61" i="8"/>
  <c r="L293" i="5" s="1"/>
  <c r="Y62" i="8"/>
  <c r="Y63" i="8"/>
  <c r="L429" i="5" s="1"/>
  <c r="Y64" i="8"/>
  <c r="L311" i="5" s="1"/>
  <c r="Y65" i="8"/>
  <c r="L321" i="5" s="1"/>
  <c r="Y66" i="8"/>
  <c r="L334" i="5" s="1"/>
  <c r="Y67" i="8"/>
  <c r="Y68" i="8"/>
  <c r="L306" i="5" s="1"/>
  <c r="Y69" i="8"/>
  <c r="L234" i="5" s="1"/>
  <c r="Y70" i="8"/>
  <c r="L395" i="5" s="1"/>
  <c r="Y71" i="8"/>
  <c r="L261" i="5" s="1"/>
  <c r="Y72" i="8"/>
  <c r="L358" i="5" s="1"/>
  <c r="Y73" i="8"/>
  <c r="L215" i="5" s="1"/>
  <c r="Y74" i="8"/>
  <c r="L308" i="5" s="1"/>
  <c r="Y75" i="8"/>
  <c r="L244" i="5" s="1"/>
  <c r="Y76" i="8"/>
  <c r="L350" i="5" s="1"/>
  <c r="Y77" i="8"/>
  <c r="Y78" i="8"/>
  <c r="Y79" i="8"/>
  <c r="L411" i="5" s="1"/>
  <c r="Y80" i="8"/>
  <c r="L409" i="5" s="1"/>
  <c r="Y81" i="8"/>
  <c r="L410" i="5" s="1"/>
  <c r="Y82" i="8"/>
  <c r="L199" i="5" s="1"/>
  <c r="Y83" i="8"/>
  <c r="L275" i="5" s="1"/>
  <c r="Y84" i="8"/>
  <c r="L314" i="5" s="1"/>
  <c r="Y85" i="8"/>
  <c r="L356" i="5" s="1"/>
  <c r="Y86" i="8"/>
  <c r="L281" i="5" s="1"/>
  <c r="Y87" i="8"/>
  <c r="L282" i="5" s="1"/>
  <c r="Y88" i="8"/>
  <c r="L399" i="5" s="1"/>
  <c r="Y89" i="8"/>
  <c r="L418" i="5" s="1"/>
  <c r="Y90" i="8"/>
  <c r="L280" i="5" s="1"/>
  <c r="Y91" i="8"/>
  <c r="L427" i="5" s="1"/>
  <c r="Y92" i="8"/>
  <c r="L222" i="5" s="1"/>
  <c r="Y93" i="8"/>
  <c r="L343" i="5" s="1"/>
  <c r="Y94" i="8"/>
  <c r="L287" i="5" s="1"/>
  <c r="Y95" i="8"/>
  <c r="L302" i="5" s="1"/>
  <c r="Y96" i="8"/>
  <c r="L296" i="5" s="1"/>
  <c r="Y97" i="8"/>
  <c r="Y98" i="8"/>
  <c r="L367" i="5" s="1"/>
  <c r="Y99" i="8"/>
  <c r="L200" i="5" s="1"/>
  <c r="Y100" i="8"/>
  <c r="L237" i="5" s="1"/>
  <c r="Y101" i="8"/>
  <c r="Y102" i="8"/>
  <c r="Y103" i="8"/>
  <c r="L305" i="5" s="1"/>
  <c r="Y104" i="8"/>
  <c r="Y105" i="8"/>
  <c r="L195" i="5" s="1"/>
  <c r="Y106" i="8"/>
  <c r="L230" i="5" s="1"/>
  <c r="Y107" i="8"/>
  <c r="L276" i="5" s="1"/>
  <c r="Y108" i="8"/>
  <c r="L384" i="5" s="1"/>
  <c r="Y109" i="8"/>
  <c r="L304" i="5" s="1"/>
  <c r="Y110" i="8"/>
  <c r="L274" i="5" s="1"/>
  <c r="Y111" i="8"/>
  <c r="L190" i="5" s="1"/>
  <c r="Y112" i="8"/>
  <c r="L361" i="5" s="1"/>
  <c r="Y113" i="8"/>
  <c r="Y114" i="8"/>
  <c r="Y115" i="8"/>
  <c r="L178" i="5" s="1"/>
  <c r="Y116" i="8"/>
  <c r="L403" i="5" s="1"/>
  <c r="Y117" i="8"/>
  <c r="L213" i="5" s="1"/>
  <c r="Y118" i="8"/>
  <c r="L317" i="5" s="1"/>
  <c r="Y119" i="8"/>
  <c r="Y120" i="8"/>
  <c r="L202" i="5" s="1"/>
  <c r="Y121" i="8"/>
  <c r="Y122" i="8"/>
  <c r="L176" i="5" s="1"/>
  <c r="Y123" i="8"/>
  <c r="Y3" i="8"/>
  <c r="K171" i="5"/>
  <c r="J171" i="5"/>
  <c r="F171" i="5"/>
  <c r="X4" i="8"/>
  <c r="F231" i="5" s="1"/>
  <c r="X5" i="8"/>
  <c r="F307" i="5" s="1"/>
  <c r="X6" i="8"/>
  <c r="F309" i="5" s="1"/>
  <c r="X7" i="8"/>
  <c r="F326" i="5" s="1"/>
  <c r="X8" i="8"/>
  <c r="F196" i="5" s="1"/>
  <c r="X9" i="8"/>
  <c r="F359" i="5" s="1"/>
  <c r="X10" i="8"/>
  <c r="F322" i="5" s="1"/>
  <c r="X11" i="8"/>
  <c r="X12" i="8"/>
  <c r="F253" i="5" s="1"/>
  <c r="X13" i="8"/>
  <c r="F365" i="5" s="1"/>
  <c r="X14" i="8"/>
  <c r="F209" i="5" s="1"/>
  <c r="X15" i="8"/>
  <c r="X16" i="8"/>
  <c r="F273" i="5" s="1"/>
  <c r="X17" i="8"/>
  <c r="F325" i="5" s="1"/>
  <c r="X18" i="8"/>
  <c r="F428" i="5" s="1"/>
  <c r="X19" i="8"/>
  <c r="F421" i="5" s="1"/>
  <c r="X20" i="8"/>
  <c r="F394" i="5" s="1"/>
  <c r="X21" i="8"/>
  <c r="F219" i="5" s="1"/>
  <c r="X22" i="8"/>
  <c r="X23" i="8"/>
  <c r="X24" i="8"/>
  <c r="F408" i="5" s="1"/>
  <c r="X25" i="8"/>
  <c r="F320" i="5" s="1"/>
  <c r="X26" i="8"/>
  <c r="F316" i="5" s="1"/>
  <c r="X27" i="8"/>
  <c r="F303" i="5" s="1"/>
  <c r="X28" i="8"/>
  <c r="X29" i="8"/>
  <c r="F425" i="5" s="1"/>
  <c r="X30" i="8"/>
  <c r="F205" i="5" s="1"/>
  <c r="X31" i="8"/>
  <c r="F260" i="5" s="1"/>
  <c r="X32" i="8"/>
  <c r="F357" i="5" s="1"/>
  <c r="X33" i="8"/>
  <c r="F208" i="5" s="1"/>
  <c r="X34" i="8"/>
  <c r="F173" i="5" s="1"/>
  <c r="X35" i="8"/>
  <c r="X36" i="8"/>
  <c r="F283" i="5" s="1"/>
  <c r="X37" i="8"/>
  <c r="F284" i="5" s="1"/>
  <c r="X38" i="8"/>
  <c r="F252" i="5" s="1"/>
  <c r="X39" i="8"/>
  <c r="X40" i="8"/>
  <c r="F323" i="5" s="1"/>
  <c r="X41" i="8"/>
  <c r="F366" i="5" s="1"/>
  <c r="X42" i="8"/>
  <c r="F337" i="5" s="1"/>
  <c r="X43" i="8"/>
  <c r="F396" i="5" s="1"/>
  <c r="X44" i="8"/>
  <c r="X45" i="8"/>
  <c r="F216" i="5" s="1"/>
  <c r="X46" i="8"/>
  <c r="F413" i="5" s="1"/>
  <c r="X47" i="8"/>
  <c r="F389" i="5" s="1"/>
  <c r="X48" i="8"/>
  <c r="F397" i="5" s="1"/>
  <c r="X49" i="8"/>
  <c r="X50" i="8"/>
  <c r="F336" i="5" s="1"/>
  <c r="X51" i="8"/>
  <c r="F375" i="5" s="1"/>
  <c r="X52" i="8"/>
  <c r="X53" i="8"/>
  <c r="F347" i="5" s="1"/>
  <c r="X54" i="8"/>
  <c r="F348" i="5" s="1"/>
  <c r="X55" i="8"/>
  <c r="F370" i="5" s="1"/>
  <c r="X56" i="8"/>
  <c r="F217" i="5" s="1"/>
  <c r="X57" i="8"/>
  <c r="F210" i="5" s="1"/>
  <c r="X58" i="8"/>
  <c r="F401" i="5" s="1"/>
  <c r="X59" i="8"/>
  <c r="F203" i="5" s="1"/>
  <c r="X60" i="8"/>
  <c r="F277" i="5" s="1"/>
  <c r="X61" i="8"/>
  <c r="F293" i="5" s="1"/>
  <c r="X62" i="8"/>
  <c r="F289" i="5" s="1"/>
  <c r="X63" i="8"/>
  <c r="F429" i="5" s="1"/>
  <c r="X64" i="8"/>
  <c r="F311" i="5" s="1"/>
  <c r="X65" i="8"/>
  <c r="F321" i="5" s="1"/>
  <c r="X66" i="8"/>
  <c r="F334" i="5" s="1"/>
  <c r="X67" i="8"/>
  <c r="F422" i="5" s="1"/>
  <c r="X68" i="8"/>
  <c r="F306" i="5" s="1"/>
  <c r="X69" i="8"/>
  <c r="F234" i="5" s="1"/>
  <c r="X70" i="8"/>
  <c r="F395" i="5" s="1"/>
  <c r="X71" i="8"/>
  <c r="X72" i="8"/>
  <c r="F358" i="5" s="1"/>
  <c r="X73" i="8"/>
  <c r="F215" i="5" s="1"/>
  <c r="X74" i="8"/>
  <c r="F308" i="5" s="1"/>
  <c r="X75" i="8"/>
  <c r="X76" i="8"/>
  <c r="F350" i="5" s="1"/>
  <c r="X77" i="8"/>
  <c r="X78" i="8"/>
  <c r="X79" i="8"/>
  <c r="F411" i="5" s="1"/>
  <c r="X80" i="8"/>
  <c r="F409" i="5" s="1"/>
  <c r="X81" i="8"/>
  <c r="F410" i="5" s="1"/>
  <c r="X82" i="8"/>
  <c r="F199" i="5" s="1"/>
  <c r="X83" i="8"/>
  <c r="X84" i="8"/>
  <c r="F314" i="5" s="1"/>
  <c r="X85" i="8"/>
  <c r="F356" i="5" s="1"/>
  <c r="X86" i="8"/>
  <c r="F281" i="5" s="1"/>
  <c r="X87" i="8"/>
  <c r="F282" i="5" s="1"/>
  <c r="X88" i="8"/>
  <c r="F399" i="5" s="1"/>
  <c r="X89" i="8"/>
  <c r="F418" i="5" s="1"/>
  <c r="X90" i="8"/>
  <c r="F280" i="5" s="1"/>
  <c r="X91" i="8"/>
  <c r="F427" i="5" s="1"/>
  <c r="X92" i="8"/>
  <c r="F222" i="5" s="1"/>
  <c r="X93" i="8"/>
  <c r="F343" i="5" s="1"/>
  <c r="X94" i="8"/>
  <c r="F287" i="5" s="1"/>
  <c r="X95" i="8"/>
  <c r="X96" i="8"/>
  <c r="F420" i="5" s="1"/>
  <c r="X97" i="8"/>
  <c r="X98" i="8"/>
  <c r="F367" i="5" s="1"/>
  <c r="X99" i="8"/>
  <c r="F200" i="5" s="1"/>
  <c r="X100" i="8"/>
  <c r="F237" i="5" s="1"/>
  <c r="X101" i="8"/>
  <c r="X102" i="8"/>
  <c r="F339" i="5" s="1"/>
  <c r="X103" i="8"/>
  <c r="F305" i="5" s="1"/>
  <c r="X104" i="8"/>
  <c r="F257" i="5" s="1"/>
  <c r="X105" i="8"/>
  <c r="F195" i="5" s="1"/>
  <c r="X106" i="8"/>
  <c r="X107" i="8"/>
  <c r="F276" i="5" s="1"/>
  <c r="X108" i="8"/>
  <c r="F384" i="5" s="1"/>
  <c r="X109" i="8"/>
  <c r="F304" i="5" s="1"/>
  <c r="X110" i="8"/>
  <c r="F274" i="5" s="1"/>
  <c r="X111" i="8"/>
  <c r="X112" i="8"/>
  <c r="F361" i="5" s="1"/>
  <c r="X113" i="8"/>
  <c r="F189" i="5" s="1"/>
  <c r="X114" i="8"/>
  <c r="X115" i="8"/>
  <c r="X116" i="8"/>
  <c r="F403" i="5" s="1"/>
  <c r="X117" i="8"/>
  <c r="F213" i="5" s="1"/>
  <c r="X118" i="8"/>
  <c r="X119" i="8"/>
  <c r="F197" i="5" s="1"/>
  <c r="X120" i="8"/>
  <c r="F202" i="5" s="1"/>
  <c r="X121" i="8"/>
  <c r="X122" i="8"/>
  <c r="F176" i="5" s="1"/>
  <c r="X123" i="8"/>
  <c r="X3" i="8"/>
  <c r="I171" i="5"/>
  <c r="H171" i="5"/>
  <c r="S432" i="5"/>
  <c r="R432" i="5"/>
  <c r="Q432" i="5"/>
  <c r="P432" i="5"/>
  <c r="O432" i="5"/>
  <c r="N432" i="5"/>
  <c r="S431" i="5"/>
  <c r="R431" i="5"/>
  <c r="Q431" i="5"/>
  <c r="P431" i="5"/>
  <c r="O431" i="5"/>
  <c r="N431" i="5"/>
  <c r="S430" i="5"/>
  <c r="R430" i="5"/>
  <c r="Q430" i="5"/>
  <c r="P430" i="5"/>
  <c r="O430" i="5"/>
  <c r="N430" i="5"/>
  <c r="S429" i="5"/>
  <c r="R429" i="5"/>
  <c r="Q429" i="5"/>
  <c r="P429" i="5"/>
  <c r="O429" i="5"/>
  <c r="N429" i="5"/>
  <c r="S428" i="5"/>
  <c r="R428" i="5"/>
  <c r="Q428" i="5"/>
  <c r="P428" i="5"/>
  <c r="O428" i="5"/>
  <c r="N428" i="5"/>
  <c r="S427" i="5"/>
  <c r="R427" i="5"/>
  <c r="Q427" i="5"/>
  <c r="P427" i="5"/>
  <c r="O427" i="5"/>
  <c r="N427" i="5"/>
  <c r="S426" i="5"/>
  <c r="R426" i="5"/>
  <c r="Q426" i="5"/>
  <c r="P426" i="5"/>
  <c r="O426" i="5"/>
  <c r="N426" i="5"/>
  <c r="S425" i="5"/>
  <c r="R425" i="5"/>
  <c r="Q425" i="5"/>
  <c r="P425" i="5"/>
  <c r="O425" i="5"/>
  <c r="N425" i="5"/>
  <c r="S424" i="5"/>
  <c r="R424" i="5"/>
  <c r="Q424" i="5"/>
  <c r="P424" i="5"/>
  <c r="O424" i="5"/>
  <c r="N424" i="5"/>
  <c r="S423" i="5"/>
  <c r="R423" i="5"/>
  <c r="Q423" i="5"/>
  <c r="P423" i="5"/>
  <c r="O423" i="5"/>
  <c r="N423" i="5"/>
  <c r="S422" i="5"/>
  <c r="R422" i="5"/>
  <c r="Q422" i="5"/>
  <c r="P422" i="5"/>
  <c r="O422" i="5"/>
  <c r="N422" i="5"/>
  <c r="S421" i="5"/>
  <c r="R421" i="5"/>
  <c r="Q421" i="5"/>
  <c r="P421" i="5"/>
  <c r="O421" i="5"/>
  <c r="N421" i="5"/>
  <c r="S420" i="5"/>
  <c r="R420" i="5"/>
  <c r="Q420" i="5"/>
  <c r="P420" i="5"/>
  <c r="O420" i="5"/>
  <c r="N420" i="5"/>
  <c r="S419" i="5"/>
  <c r="R419" i="5"/>
  <c r="Q419" i="5"/>
  <c r="P419" i="5"/>
  <c r="O419" i="5"/>
  <c r="N419" i="5"/>
  <c r="S418" i="5"/>
  <c r="R418" i="5"/>
  <c r="Q418" i="5"/>
  <c r="P418" i="5"/>
  <c r="O418" i="5"/>
  <c r="N418" i="5"/>
  <c r="S417" i="5"/>
  <c r="R417" i="5"/>
  <c r="Q417" i="5"/>
  <c r="P417" i="5"/>
  <c r="O417" i="5"/>
  <c r="N417" i="5"/>
  <c r="S416" i="5"/>
  <c r="R416" i="5"/>
  <c r="Q416" i="5"/>
  <c r="P416" i="5"/>
  <c r="O416" i="5"/>
  <c r="N416" i="5"/>
  <c r="S415" i="5"/>
  <c r="R415" i="5"/>
  <c r="Q415" i="5"/>
  <c r="P415" i="5"/>
  <c r="O415" i="5"/>
  <c r="N415" i="5"/>
  <c r="S413" i="5"/>
  <c r="R413" i="5"/>
  <c r="Q413" i="5"/>
  <c r="P413" i="5"/>
  <c r="O413" i="5"/>
  <c r="N413" i="5"/>
  <c r="S412" i="5"/>
  <c r="R412" i="5"/>
  <c r="Q412" i="5"/>
  <c r="P412" i="5"/>
  <c r="O412" i="5"/>
  <c r="N412" i="5"/>
  <c r="S411" i="5"/>
  <c r="R411" i="5"/>
  <c r="Q411" i="5"/>
  <c r="P411" i="5"/>
  <c r="O411" i="5"/>
  <c r="N411" i="5"/>
  <c r="S410" i="5"/>
  <c r="R410" i="5"/>
  <c r="Q410" i="5"/>
  <c r="P410" i="5"/>
  <c r="O410" i="5"/>
  <c r="N410" i="5"/>
  <c r="S409" i="5"/>
  <c r="R409" i="5"/>
  <c r="Q409" i="5"/>
  <c r="P409" i="5"/>
  <c r="O409" i="5"/>
  <c r="N409" i="5"/>
  <c r="S408" i="5"/>
  <c r="R408" i="5"/>
  <c r="Q408" i="5"/>
  <c r="P408" i="5"/>
  <c r="O408" i="5"/>
  <c r="N408" i="5"/>
  <c r="S407" i="5"/>
  <c r="R407" i="5"/>
  <c r="Q407" i="5"/>
  <c r="P407" i="5"/>
  <c r="O407" i="5"/>
  <c r="N407" i="5"/>
  <c r="S406" i="5"/>
  <c r="R406" i="5"/>
  <c r="Q406" i="5"/>
  <c r="P406" i="5"/>
  <c r="O406" i="5"/>
  <c r="N406" i="5"/>
  <c r="S405" i="5"/>
  <c r="R405" i="5"/>
  <c r="Q405" i="5"/>
  <c r="P405" i="5"/>
  <c r="O405" i="5"/>
  <c r="N405" i="5"/>
  <c r="S404" i="5"/>
  <c r="R404" i="5"/>
  <c r="Q404" i="5"/>
  <c r="P404" i="5"/>
  <c r="O404" i="5"/>
  <c r="N404" i="5"/>
  <c r="S403" i="5"/>
  <c r="R403" i="5"/>
  <c r="Q403" i="5"/>
  <c r="P403" i="5"/>
  <c r="O403" i="5"/>
  <c r="N403" i="5"/>
  <c r="S402" i="5"/>
  <c r="Q402" i="5"/>
  <c r="P402" i="5"/>
  <c r="O402" i="5"/>
  <c r="N402" i="5"/>
  <c r="S401" i="5"/>
  <c r="R401" i="5"/>
  <c r="Q401" i="5"/>
  <c r="P401" i="5"/>
  <c r="O401" i="5"/>
  <c r="N401" i="5"/>
  <c r="S400" i="5"/>
  <c r="R400" i="5"/>
  <c r="Q400" i="5"/>
  <c r="P400" i="5"/>
  <c r="O400" i="5"/>
  <c r="N400" i="5"/>
  <c r="S399" i="5"/>
  <c r="R399" i="5"/>
  <c r="Q399" i="5"/>
  <c r="P399" i="5"/>
  <c r="O399" i="5"/>
  <c r="N399" i="5"/>
  <c r="S398" i="5"/>
  <c r="R398" i="5"/>
  <c r="Q398" i="5"/>
  <c r="P398" i="5"/>
  <c r="O398" i="5"/>
  <c r="N398" i="5"/>
  <c r="S397" i="5"/>
  <c r="R397" i="5"/>
  <c r="Q397" i="5"/>
  <c r="P397" i="5"/>
  <c r="O397" i="5"/>
  <c r="N397" i="5"/>
  <c r="S396" i="5"/>
  <c r="R396" i="5"/>
  <c r="Q396" i="5"/>
  <c r="P396" i="5"/>
  <c r="O396" i="5"/>
  <c r="N396" i="5"/>
  <c r="S395" i="5"/>
  <c r="R395" i="5"/>
  <c r="Q395" i="5"/>
  <c r="P395" i="5"/>
  <c r="O395" i="5"/>
  <c r="N395" i="5"/>
  <c r="S394" i="5"/>
  <c r="R394" i="5"/>
  <c r="Q394" i="5"/>
  <c r="P394" i="5"/>
  <c r="O394" i="5"/>
  <c r="N394" i="5"/>
  <c r="S393" i="5"/>
  <c r="R393" i="5"/>
  <c r="Q393" i="5"/>
  <c r="P393" i="5"/>
  <c r="O393" i="5"/>
  <c r="N393" i="5"/>
  <c r="S391" i="5"/>
  <c r="R391" i="5"/>
  <c r="Q391" i="5"/>
  <c r="P391" i="5"/>
  <c r="O391" i="5"/>
  <c r="N391" i="5"/>
  <c r="S390" i="5"/>
  <c r="R390" i="5"/>
  <c r="Q390" i="5"/>
  <c r="P390" i="5"/>
  <c r="O390" i="5"/>
  <c r="S389" i="5"/>
  <c r="R389" i="5"/>
  <c r="Q389" i="5"/>
  <c r="P389" i="5"/>
  <c r="O389" i="5"/>
  <c r="N389" i="5"/>
  <c r="S388" i="5"/>
  <c r="Q388" i="5"/>
  <c r="S387" i="5"/>
  <c r="R387" i="5"/>
  <c r="Q387" i="5"/>
  <c r="P387" i="5"/>
  <c r="O387" i="5"/>
  <c r="N387" i="5"/>
  <c r="S386" i="5"/>
  <c r="R386" i="5"/>
  <c r="Q386" i="5"/>
  <c r="P386" i="5"/>
  <c r="O386" i="5"/>
  <c r="N386" i="5"/>
  <c r="S385" i="5"/>
  <c r="R385" i="5"/>
  <c r="Q385" i="5"/>
  <c r="P385" i="5"/>
  <c r="O385" i="5"/>
  <c r="N385" i="5"/>
  <c r="S384" i="5"/>
  <c r="R384" i="5"/>
  <c r="Q384" i="5"/>
  <c r="P384" i="5"/>
  <c r="O384" i="5"/>
  <c r="N384" i="5"/>
  <c r="S383" i="5"/>
  <c r="R383" i="5"/>
  <c r="Q383" i="5"/>
  <c r="P383" i="5"/>
  <c r="O383" i="5"/>
  <c r="N383" i="5"/>
  <c r="S382" i="5"/>
  <c r="R382" i="5"/>
  <c r="Q382" i="5"/>
  <c r="P382" i="5"/>
  <c r="O382" i="5"/>
  <c r="N382" i="5"/>
  <c r="S381" i="5"/>
  <c r="R381" i="5"/>
  <c r="Q381" i="5"/>
  <c r="P381" i="5"/>
  <c r="O381" i="5"/>
  <c r="N381" i="5"/>
  <c r="S380" i="5"/>
  <c r="R380" i="5"/>
  <c r="Q380" i="5"/>
  <c r="P380" i="5"/>
  <c r="O380" i="5"/>
  <c r="N380" i="5"/>
  <c r="S379" i="5"/>
  <c r="R379" i="5"/>
  <c r="Q379" i="5"/>
  <c r="P379" i="5"/>
  <c r="O379" i="5"/>
  <c r="N379" i="5"/>
  <c r="S377" i="5"/>
  <c r="R377" i="5"/>
  <c r="Q377" i="5"/>
  <c r="P377" i="5"/>
  <c r="O377" i="5"/>
  <c r="N377" i="5"/>
  <c r="S376" i="5"/>
  <c r="R376" i="5"/>
  <c r="Q376" i="5"/>
  <c r="P376" i="5"/>
  <c r="O376" i="5"/>
  <c r="N376" i="5"/>
  <c r="S375" i="5"/>
  <c r="R375" i="5"/>
  <c r="Q375" i="5"/>
  <c r="P375" i="5"/>
  <c r="O375" i="5"/>
  <c r="S374" i="5"/>
  <c r="R374" i="5"/>
  <c r="Q374" i="5"/>
  <c r="P374" i="5"/>
  <c r="O374" i="5"/>
  <c r="N374" i="5"/>
  <c r="S373" i="5"/>
  <c r="R373" i="5"/>
  <c r="Q373" i="5"/>
  <c r="P373" i="5"/>
  <c r="O373" i="5"/>
  <c r="N373" i="5"/>
  <c r="S372" i="5"/>
  <c r="R372" i="5"/>
  <c r="Q372" i="5"/>
  <c r="P372" i="5"/>
  <c r="O372" i="5"/>
  <c r="N372" i="5"/>
  <c r="S371" i="5"/>
  <c r="R371" i="5"/>
  <c r="Q371" i="5"/>
  <c r="P371" i="5"/>
  <c r="O371" i="5"/>
  <c r="N371" i="5"/>
  <c r="S370" i="5"/>
  <c r="R370" i="5"/>
  <c r="Q370" i="5"/>
  <c r="P370" i="5"/>
  <c r="O370" i="5"/>
  <c r="N370" i="5"/>
  <c r="S369" i="5"/>
  <c r="R369" i="5"/>
  <c r="Q369" i="5"/>
  <c r="P369" i="5"/>
  <c r="O369" i="5"/>
  <c r="N369" i="5"/>
  <c r="S368" i="5"/>
  <c r="R368" i="5"/>
  <c r="Q368" i="5"/>
  <c r="P368" i="5"/>
  <c r="O368" i="5"/>
  <c r="N368" i="5"/>
  <c r="S367" i="5"/>
  <c r="R367" i="5"/>
  <c r="Q367" i="5"/>
  <c r="S366" i="5"/>
  <c r="R366" i="5"/>
  <c r="Q366" i="5"/>
  <c r="P366" i="5"/>
  <c r="O366" i="5"/>
  <c r="N366" i="5"/>
  <c r="S365" i="5"/>
  <c r="R365" i="5"/>
  <c r="Q365" i="5"/>
  <c r="P365" i="5"/>
  <c r="O365" i="5"/>
  <c r="N365" i="5"/>
  <c r="S364" i="5"/>
  <c r="R364" i="5"/>
  <c r="Q364" i="5"/>
  <c r="P364" i="5"/>
  <c r="O364" i="5"/>
  <c r="N364" i="5"/>
  <c r="S363" i="5"/>
  <c r="R363" i="5"/>
  <c r="Q363" i="5"/>
  <c r="P363" i="5"/>
  <c r="O363" i="5"/>
  <c r="N363" i="5"/>
  <c r="S362" i="5"/>
  <c r="R362" i="5"/>
  <c r="Q362" i="5"/>
  <c r="P362" i="5"/>
  <c r="O362" i="5"/>
  <c r="N362" i="5"/>
  <c r="S361" i="5"/>
  <c r="R361" i="5"/>
  <c r="Q361" i="5"/>
  <c r="P361" i="5"/>
  <c r="O361" i="5"/>
  <c r="N361" i="5"/>
  <c r="S359" i="5"/>
  <c r="R359" i="5"/>
  <c r="Q359" i="5"/>
  <c r="P359" i="5"/>
  <c r="O359" i="5"/>
  <c r="N359" i="5"/>
  <c r="S358" i="5"/>
  <c r="R358" i="5"/>
  <c r="Q358" i="5"/>
  <c r="P358" i="5"/>
  <c r="O358" i="5"/>
  <c r="N358" i="5"/>
  <c r="S357" i="5"/>
  <c r="R357" i="5"/>
  <c r="Q357" i="5"/>
  <c r="P357" i="5"/>
  <c r="O357" i="5"/>
  <c r="N357" i="5"/>
  <c r="S356" i="5"/>
  <c r="R356" i="5"/>
  <c r="Q356" i="5"/>
  <c r="P356" i="5"/>
  <c r="O356" i="5"/>
  <c r="N356" i="5"/>
  <c r="S355" i="5"/>
  <c r="R355" i="5"/>
  <c r="Q355" i="5"/>
  <c r="P355" i="5"/>
  <c r="O355" i="5"/>
  <c r="N355" i="5"/>
  <c r="S354" i="5"/>
  <c r="R354" i="5"/>
  <c r="Q354" i="5"/>
  <c r="P354" i="5"/>
  <c r="O354" i="5"/>
  <c r="N354" i="5"/>
  <c r="S353" i="5"/>
  <c r="R353" i="5"/>
  <c r="Q353" i="5"/>
  <c r="P353" i="5"/>
  <c r="O353" i="5"/>
  <c r="N353" i="5"/>
  <c r="S352" i="5"/>
  <c r="R352" i="5"/>
  <c r="Q352" i="5"/>
  <c r="P352" i="5"/>
  <c r="O352" i="5"/>
  <c r="N352" i="5"/>
  <c r="S351" i="5"/>
  <c r="R351" i="5"/>
  <c r="Q351" i="5"/>
  <c r="P351" i="5"/>
  <c r="O351" i="5"/>
  <c r="N351" i="5"/>
  <c r="S350" i="5"/>
  <c r="R350" i="5"/>
  <c r="Q350" i="5"/>
  <c r="P350" i="5"/>
  <c r="O350" i="5"/>
  <c r="N350" i="5"/>
  <c r="S348" i="5"/>
  <c r="R348" i="5"/>
  <c r="Q348" i="5"/>
  <c r="P348" i="5"/>
  <c r="O348" i="5"/>
  <c r="N348" i="5"/>
  <c r="S347" i="5"/>
  <c r="R347" i="5"/>
  <c r="Q347" i="5"/>
  <c r="P347" i="5"/>
  <c r="O347" i="5"/>
  <c r="N347" i="5"/>
  <c r="S346" i="5"/>
  <c r="R346" i="5"/>
  <c r="Q346" i="5"/>
  <c r="P346" i="5"/>
  <c r="O346" i="5"/>
  <c r="N346" i="5"/>
  <c r="S345" i="5"/>
  <c r="R345" i="5"/>
  <c r="Q345" i="5"/>
  <c r="P345" i="5"/>
  <c r="O345" i="5"/>
  <c r="S344" i="5"/>
  <c r="Q344" i="5"/>
  <c r="O344" i="5"/>
  <c r="N344" i="5"/>
  <c r="S343" i="5"/>
  <c r="R343" i="5"/>
  <c r="Q343" i="5"/>
  <c r="P343" i="5"/>
  <c r="O343" i="5"/>
  <c r="N343" i="5"/>
  <c r="S342" i="5"/>
  <c r="R342" i="5"/>
  <c r="Q342" i="5"/>
  <c r="P342" i="5"/>
  <c r="O342" i="5"/>
  <c r="N342" i="5"/>
  <c r="S341" i="5"/>
  <c r="R341" i="5"/>
  <c r="Q341" i="5"/>
  <c r="P341" i="5"/>
  <c r="O341" i="5"/>
  <c r="N341" i="5"/>
  <c r="S340" i="5"/>
  <c r="R340" i="5"/>
  <c r="Q340" i="5"/>
  <c r="P340" i="5"/>
  <c r="O340" i="5"/>
  <c r="N340" i="5"/>
  <c r="S339" i="5"/>
  <c r="R339" i="5"/>
  <c r="Q339" i="5"/>
  <c r="P339" i="5"/>
  <c r="O339" i="5"/>
  <c r="N339" i="5"/>
  <c r="S338" i="5"/>
  <c r="R338" i="5"/>
  <c r="Q338" i="5"/>
  <c r="P338" i="5"/>
  <c r="O338" i="5"/>
  <c r="N338" i="5"/>
  <c r="S337" i="5"/>
  <c r="R337" i="5"/>
  <c r="Q337" i="5"/>
  <c r="P337" i="5"/>
  <c r="O337" i="5"/>
  <c r="N337" i="5"/>
  <c r="S336" i="5"/>
  <c r="R336" i="5"/>
  <c r="Q336" i="5"/>
  <c r="P336" i="5"/>
  <c r="O336" i="5"/>
  <c r="N336" i="5"/>
  <c r="S335" i="5"/>
  <c r="R335" i="5"/>
  <c r="Q335" i="5"/>
  <c r="P335" i="5"/>
  <c r="O335" i="5"/>
  <c r="N335" i="5"/>
  <c r="S334" i="5"/>
  <c r="R334" i="5"/>
  <c r="Q334" i="5"/>
  <c r="P334" i="5"/>
  <c r="O334" i="5"/>
  <c r="N334" i="5"/>
  <c r="S333" i="5"/>
  <c r="R333" i="5"/>
  <c r="Q333" i="5"/>
  <c r="P333" i="5"/>
  <c r="O333" i="5"/>
  <c r="N333" i="5"/>
  <c r="S332" i="5"/>
  <c r="R332" i="5"/>
  <c r="Q332" i="5"/>
  <c r="P332" i="5"/>
  <c r="O332" i="5"/>
  <c r="N332" i="5"/>
  <c r="S330" i="5"/>
  <c r="R330" i="5"/>
  <c r="Q330" i="5"/>
  <c r="P330" i="5"/>
  <c r="O330" i="5"/>
  <c r="N330" i="5"/>
  <c r="S329" i="5"/>
  <c r="R329" i="5"/>
  <c r="Q329" i="5"/>
  <c r="P329" i="5"/>
  <c r="O329" i="5"/>
  <c r="N329" i="5"/>
  <c r="S328" i="5"/>
  <c r="R328" i="5"/>
  <c r="Q328" i="5"/>
  <c r="P328" i="5"/>
  <c r="O328" i="5"/>
  <c r="N328" i="5"/>
  <c r="S327" i="5"/>
  <c r="R327" i="5"/>
  <c r="Q327" i="5"/>
  <c r="P327" i="5"/>
  <c r="O327" i="5"/>
  <c r="N327" i="5"/>
  <c r="S326" i="5"/>
  <c r="R326" i="5"/>
  <c r="Q326" i="5"/>
  <c r="P326" i="5"/>
  <c r="O326" i="5"/>
  <c r="N326" i="5"/>
  <c r="S325" i="5"/>
  <c r="R325" i="5"/>
  <c r="Q325" i="5"/>
  <c r="P325" i="5"/>
  <c r="O325" i="5"/>
  <c r="N325" i="5"/>
  <c r="S324" i="5"/>
  <c r="R324" i="5"/>
  <c r="Q324" i="5"/>
  <c r="P324" i="5"/>
  <c r="O324" i="5"/>
  <c r="N324" i="5"/>
  <c r="S323" i="5"/>
  <c r="R323" i="5"/>
  <c r="Q323" i="5"/>
  <c r="P323" i="5"/>
  <c r="O323" i="5"/>
  <c r="N323" i="5"/>
  <c r="S322" i="5"/>
  <c r="R322" i="5"/>
  <c r="Q322" i="5"/>
  <c r="P322" i="5"/>
  <c r="O322" i="5"/>
  <c r="N322" i="5"/>
  <c r="S321" i="5"/>
  <c r="R321" i="5"/>
  <c r="Q321" i="5"/>
  <c r="P321" i="5"/>
  <c r="O321" i="5"/>
  <c r="N321" i="5"/>
  <c r="S320" i="5"/>
  <c r="R320" i="5"/>
  <c r="Q320" i="5"/>
  <c r="P320" i="5"/>
  <c r="O320" i="5"/>
  <c r="N320" i="5"/>
  <c r="S318" i="5"/>
  <c r="R318" i="5"/>
  <c r="Q318" i="5"/>
  <c r="P318" i="5"/>
  <c r="O318" i="5"/>
  <c r="N318" i="5"/>
  <c r="S317" i="5"/>
  <c r="Q317" i="5"/>
  <c r="P317" i="5"/>
  <c r="O317" i="5"/>
  <c r="N317" i="5"/>
  <c r="S316" i="5"/>
  <c r="R316" i="5"/>
  <c r="Q316" i="5"/>
  <c r="P316" i="5"/>
  <c r="O316" i="5"/>
  <c r="S315" i="5"/>
  <c r="R315" i="5"/>
  <c r="Q315" i="5"/>
  <c r="P315" i="5"/>
  <c r="O315" i="5"/>
  <c r="N315" i="5"/>
  <c r="S314" i="5"/>
  <c r="R314" i="5"/>
  <c r="Q314" i="5"/>
  <c r="P314" i="5"/>
  <c r="O314" i="5"/>
  <c r="N314" i="5"/>
  <c r="S313" i="5"/>
  <c r="Q313" i="5"/>
  <c r="P313" i="5"/>
  <c r="O313" i="5"/>
  <c r="N313" i="5"/>
  <c r="S312" i="5"/>
  <c r="R312" i="5"/>
  <c r="Q312" i="5"/>
  <c r="P312" i="5"/>
  <c r="O312" i="5"/>
  <c r="N312" i="5"/>
  <c r="S311" i="5"/>
  <c r="R311" i="5"/>
  <c r="Q311" i="5"/>
  <c r="P311" i="5"/>
  <c r="O311" i="5"/>
  <c r="N311" i="5"/>
  <c r="S310" i="5"/>
  <c r="R310" i="5"/>
  <c r="Q310" i="5"/>
  <c r="P310" i="5"/>
  <c r="O310" i="5"/>
  <c r="N310" i="5"/>
  <c r="S309" i="5"/>
  <c r="R309" i="5"/>
  <c r="Q309" i="5"/>
  <c r="P309" i="5"/>
  <c r="O309" i="5"/>
  <c r="N309" i="5"/>
  <c r="S308" i="5"/>
  <c r="R308" i="5"/>
  <c r="Q308" i="5"/>
  <c r="P308" i="5"/>
  <c r="O308" i="5"/>
  <c r="N308" i="5"/>
  <c r="S307" i="5"/>
  <c r="R307" i="5"/>
  <c r="Q307" i="5"/>
  <c r="P307" i="5"/>
  <c r="O307" i="5"/>
  <c r="N307" i="5"/>
  <c r="S306" i="5"/>
  <c r="R306" i="5"/>
  <c r="Q306" i="5"/>
  <c r="P306" i="5"/>
  <c r="O306" i="5"/>
  <c r="N306" i="5"/>
  <c r="S305" i="5"/>
  <c r="R305" i="5"/>
  <c r="Q305" i="5"/>
  <c r="P305" i="5"/>
  <c r="O305" i="5"/>
  <c r="N305" i="5"/>
  <c r="S304" i="5"/>
  <c r="R304" i="5"/>
  <c r="Q304" i="5"/>
  <c r="P304" i="5"/>
  <c r="O304" i="5"/>
  <c r="N304" i="5"/>
  <c r="S303" i="5"/>
  <c r="R303" i="5"/>
  <c r="Q303" i="5"/>
  <c r="P303" i="5"/>
  <c r="O303" i="5"/>
  <c r="N303" i="5"/>
  <c r="S302" i="5"/>
  <c r="R302" i="5"/>
  <c r="Q302" i="5"/>
  <c r="P302" i="5"/>
  <c r="O302" i="5"/>
  <c r="N302" i="5"/>
  <c r="S300" i="5"/>
  <c r="R300" i="5"/>
  <c r="Q300" i="5"/>
  <c r="P300" i="5"/>
  <c r="O300" i="5"/>
  <c r="N300" i="5"/>
  <c r="S299" i="5"/>
  <c r="R299" i="5"/>
  <c r="Q299" i="5"/>
  <c r="P299" i="5"/>
  <c r="O299" i="5"/>
  <c r="N299" i="5"/>
  <c r="S298" i="5"/>
  <c r="R298" i="5"/>
  <c r="Q298" i="5"/>
  <c r="P298" i="5"/>
  <c r="O298" i="5"/>
  <c r="N298" i="5"/>
  <c r="S297" i="5"/>
  <c r="R297" i="5"/>
  <c r="Q297" i="5"/>
  <c r="P297" i="5"/>
  <c r="O297" i="5"/>
  <c r="N297" i="5"/>
  <c r="S296" i="5"/>
  <c r="P296" i="5"/>
  <c r="O296" i="5"/>
  <c r="N296" i="5"/>
  <c r="S295" i="5"/>
  <c r="R295" i="5"/>
  <c r="Q295" i="5"/>
  <c r="P295" i="5"/>
  <c r="O295" i="5"/>
  <c r="N295" i="5"/>
  <c r="S294" i="5"/>
  <c r="R294" i="5"/>
  <c r="Q294" i="5"/>
  <c r="P294" i="5"/>
  <c r="O294" i="5"/>
  <c r="N294" i="5"/>
  <c r="S293" i="5"/>
  <c r="R293" i="5"/>
  <c r="Q293" i="5"/>
  <c r="P293" i="5"/>
  <c r="O293" i="5"/>
  <c r="N293" i="5"/>
  <c r="S292" i="5"/>
  <c r="R292" i="5"/>
  <c r="Q292" i="5"/>
  <c r="O292" i="5"/>
  <c r="N292" i="5"/>
  <c r="S291" i="5"/>
  <c r="R291" i="5"/>
  <c r="Q291" i="5"/>
  <c r="P291" i="5"/>
  <c r="O291" i="5"/>
  <c r="N291" i="5"/>
  <c r="S290" i="5"/>
  <c r="R290" i="5"/>
  <c r="Q290" i="5"/>
  <c r="P290" i="5"/>
  <c r="O290" i="5"/>
  <c r="N290" i="5"/>
  <c r="S289" i="5"/>
  <c r="R289" i="5"/>
  <c r="Q289" i="5"/>
  <c r="P289" i="5"/>
  <c r="O289" i="5"/>
  <c r="N289" i="5"/>
  <c r="S288" i="5"/>
  <c r="R288" i="5"/>
  <c r="Q288" i="5"/>
  <c r="P288" i="5"/>
  <c r="O288" i="5"/>
  <c r="N288" i="5"/>
  <c r="S287" i="5"/>
  <c r="R287" i="5"/>
  <c r="Q287" i="5"/>
  <c r="P287" i="5"/>
  <c r="O287" i="5"/>
  <c r="N287" i="5"/>
  <c r="S286" i="5"/>
  <c r="R286" i="5"/>
  <c r="Q286" i="5"/>
  <c r="P286" i="5"/>
  <c r="O286" i="5"/>
  <c r="N286" i="5"/>
  <c r="S284" i="5"/>
  <c r="R284" i="5"/>
  <c r="Q284" i="5"/>
  <c r="P284" i="5"/>
  <c r="O284" i="5"/>
  <c r="N284" i="5"/>
  <c r="S283" i="5"/>
  <c r="R283" i="5"/>
  <c r="Q283" i="5"/>
  <c r="P283" i="5"/>
  <c r="O283" i="5"/>
  <c r="N283" i="5"/>
  <c r="S282" i="5"/>
  <c r="R282" i="5"/>
  <c r="Q282" i="5"/>
  <c r="P282" i="5"/>
  <c r="O282" i="5"/>
  <c r="N282" i="5"/>
  <c r="S281" i="5"/>
  <c r="R281" i="5"/>
  <c r="Q281" i="5"/>
  <c r="P281" i="5"/>
  <c r="O281" i="5"/>
  <c r="N281" i="5"/>
  <c r="S280" i="5"/>
  <c r="R280" i="5"/>
  <c r="Q280" i="5"/>
  <c r="P280" i="5"/>
  <c r="O280" i="5"/>
  <c r="N280" i="5"/>
  <c r="S279" i="5"/>
  <c r="R279" i="5"/>
  <c r="Q279" i="5"/>
  <c r="P279" i="5"/>
  <c r="O279" i="5"/>
  <c r="N279" i="5"/>
  <c r="S278" i="5"/>
  <c r="R278" i="5"/>
  <c r="Q278" i="5"/>
  <c r="P278" i="5"/>
  <c r="S277" i="5"/>
  <c r="R277" i="5"/>
  <c r="Q277" i="5"/>
  <c r="P277" i="5"/>
  <c r="O277" i="5"/>
  <c r="N277" i="5"/>
  <c r="S276" i="5"/>
  <c r="R276" i="5"/>
  <c r="Q276" i="5"/>
  <c r="P276" i="5"/>
  <c r="O276" i="5"/>
  <c r="N276" i="5"/>
  <c r="S275" i="5"/>
  <c r="R275" i="5"/>
  <c r="Q275" i="5"/>
  <c r="P275" i="5"/>
  <c r="O275" i="5"/>
  <c r="N275" i="5"/>
  <c r="S274" i="5"/>
  <c r="R274" i="5"/>
  <c r="Q274" i="5"/>
  <c r="P274" i="5"/>
  <c r="O274" i="5"/>
  <c r="N274" i="5"/>
  <c r="S273" i="5"/>
  <c r="R273" i="5"/>
  <c r="Q273" i="5"/>
  <c r="P273" i="5"/>
  <c r="O273" i="5"/>
  <c r="N273" i="5"/>
  <c r="S272" i="5"/>
  <c r="R272" i="5"/>
  <c r="Q272" i="5"/>
  <c r="P272" i="5"/>
  <c r="O272" i="5"/>
  <c r="N272" i="5"/>
  <c r="S271" i="5"/>
  <c r="R271" i="5"/>
  <c r="Q271" i="5"/>
  <c r="P271" i="5"/>
  <c r="O271" i="5"/>
  <c r="N271" i="5"/>
  <c r="S270" i="5"/>
  <c r="R270" i="5"/>
  <c r="Q270" i="5"/>
  <c r="P270" i="5"/>
  <c r="O270" i="5"/>
  <c r="N270" i="5"/>
  <c r="S269" i="5"/>
  <c r="R269" i="5"/>
  <c r="Q269" i="5"/>
  <c r="P269" i="5"/>
  <c r="O269" i="5"/>
  <c r="N269" i="5"/>
  <c r="S268" i="5"/>
  <c r="R268" i="5"/>
  <c r="Q268" i="5"/>
  <c r="P268" i="5"/>
  <c r="O268" i="5"/>
  <c r="N268" i="5"/>
  <c r="S267" i="5"/>
  <c r="R267" i="5"/>
  <c r="Q267" i="5"/>
  <c r="P267" i="5"/>
  <c r="O267" i="5"/>
  <c r="N267" i="5"/>
  <c r="S266" i="5"/>
  <c r="R266" i="5"/>
  <c r="Q266" i="5"/>
  <c r="P266" i="5"/>
  <c r="O266" i="5"/>
  <c r="N266" i="5"/>
  <c r="S265" i="5"/>
  <c r="R265" i="5"/>
  <c r="Q265" i="5"/>
  <c r="P265" i="5"/>
  <c r="O265" i="5"/>
  <c r="N265" i="5"/>
  <c r="S263" i="5"/>
  <c r="R263" i="5"/>
  <c r="Q263" i="5"/>
  <c r="P263" i="5"/>
  <c r="O263" i="5"/>
  <c r="N263" i="5"/>
  <c r="S262" i="5"/>
  <c r="R262" i="5"/>
  <c r="Q262" i="5"/>
  <c r="P262" i="5"/>
  <c r="O262" i="5"/>
  <c r="N262" i="5"/>
  <c r="S261" i="5"/>
  <c r="R261" i="5"/>
  <c r="Q261" i="5"/>
  <c r="P261" i="5"/>
  <c r="O261" i="5"/>
  <c r="N261" i="5"/>
  <c r="S260" i="5"/>
  <c r="R260" i="5"/>
  <c r="Q260" i="5"/>
  <c r="P260" i="5"/>
  <c r="O260" i="5"/>
  <c r="N260" i="5"/>
  <c r="S259" i="5"/>
  <c r="R259" i="5"/>
  <c r="Q259" i="5"/>
  <c r="P259" i="5"/>
  <c r="O259" i="5"/>
  <c r="N259" i="5"/>
  <c r="S258" i="5"/>
  <c r="R258" i="5"/>
  <c r="Q258" i="5"/>
  <c r="P258" i="5"/>
  <c r="O258" i="5"/>
  <c r="S257" i="5"/>
  <c r="R257" i="5"/>
  <c r="Q257" i="5"/>
  <c r="P257" i="5"/>
  <c r="O257" i="5"/>
  <c r="N257" i="5"/>
  <c r="S256" i="5"/>
  <c r="R256" i="5"/>
  <c r="Q256" i="5"/>
  <c r="P256" i="5"/>
  <c r="O256" i="5"/>
  <c r="N256" i="5"/>
  <c r="S255" i="5"/>
  <c r="R255" i="5"/>
  <c r="Q255" i="5"/>
  <c r="P255" i="5"/>
  <c r="O255" i="5"/>
  <c r="N255" i="5"/>
  <c r="S254" i="5"/>
  <c r="R254" i="5"/>
  <c r="Q254" i="5"/>
  <c r="P254" i="5"/>
  <c r="O254" i="5"/>
  <c r="N254" i="5"/>
  <c r="S253" i="5"/>
  <c r="R253" i="5"/>
  <c r="Q253" i="5"/>
  <c r="P253" i="5"/>
  <c r="O253" i="5"/>
  <c r="S252" i="5"/>
  <c r="R252" i="5"/>
  <c r="Q252" i="5"/>
  <c r="P252" i="5"/>
  <c r="O252" i="5"/>
  <c r="N252" i="5"/>
  <c r="S251" i="5"/>
  <c r="R251" i="5"/>
  <c r="Q251" i="5"/>
  <c r="P251" i="5"/>
  <c r="O251" i="5"/>
  <c r="N251" i="5"/>
  <c r="S250" i="5"/>
  <c r="R250" i="5"/>
  <c r="Q250" i="5"/>
  <c r="P250" i="5"/>
  <c r="O250" i="5"/>
  <c r="N250" i="5"/>
  <c r="S249" i="5"/>
  <c r="R249" i="5"/>
  <c r="Q249" i="5"/>
  <c r="P249" i="5"/>
  <c r="O249" i="5"/>
  <c r="N249" i="5"/>
  <c r="S248" i="5"/>
  <c r="R248" i="5"/>
  <c r="Q248" i="5"/>
  <c r="P248" i="5"/>
  <c r="O248" i="5"/>
  <c r="N248" i="5"/>
  <c r="S247" i="5"/>
  <c r="R247" i="5"/>
  <c r="Q247" i="5"/>
  <c r="P247" i="5"/>
  <c r="O247" i="5"/>
  <c r="N247" i="5"/>
  <c r="S246" i="5"/>
  <c r="R246" i="5"/>
  <c r="Q246" i="5"/>
  <c r="P246" i="5"/>
  <c r="O246" i="5"/>
  <c r="N246" i="5"/>
  <c r="S245" i="5"/>
  <c r="R245" i="5"/>
  <c r="Q245" i="5"/>
  <c r="P245" i="5"/>
  <c r="O245" i="5"/>
  <c r="N245" i="5"/>
  <c r="S244" i="5"/>
  <c r="R244" i="5"/>
  <c r="Q244" i="5"/>
  <c r="P244" i="5"/>
  <c r="O244" i="5"/>
  <c r="N244" i="5"/>
  <c r="S242" i="5"/>
  <c r="R242" i="5"/>
  <c r="Q242" i="5"/>
  <c r="P242" i="5"/>
  <c r="O242" i="5"/>
  <c r="N242" i="5"/>
  <c r="S241" i="5"/>
  <c r="R241" i="5"/>
  <c r="Q241" i="5"/>
  <c r="P241" i="5"/>
  <c r="O241" i="5"/>
  <c r="N241" i="5"/>
  <c r="S240" i="5"/>
  <c r="R240" i="5"/>
  <c r="Q240" i="5"/>
  <c r="P240" i="5"/>
  <c r="O240" i="5"/>
  <c r="N240" i="5"/>
  <c r="S239" i="5"/>
  <c r="R239" i="5"/>
  <c r="Q239" i="5"/>
  <c r="P239" i="5"/>
  <c r="O239" i="5"/>
  <c r="N239" i="5"/>
  <c r="S238" i="5"/>
  <c r="R238" i="5"/>
  <c r="Q238" i="5"/>
  <c r="P238" i="5"/>
  <c r="O238" i="5"/>
  <c r="N238" i="5"/>
  <c r="S237" i="5"/>
  <c r="R237" i="5"/>
  <c r="Q237" i="5"/>
  <c r="P237" i="5"/>
  <c r="O237" i="5"/>
  <c r="N237" i="5"/>
  <c r="S236" i="5"/>
  <c r="R236" i="5"/>
  <c r="Q236" i="5"/>
  <c r="P236" i="5"/>
  <c r="O236" i="5"/>
  <c r="N236" i="5"/>
  <c r="S235" i="5"/>
  <c r="R235" i="5"/>
  <c r="Q235" i="5"/>
  <c r="P235" i="5"/>
  <c r="O235" i="5"/>
  <c r="N235" i="5"/>
  <c r="S234" i="5"/>
  <c r="R234" i="5"/>
  <c r="Q234" i="5"/>
  <c r="P234" i="5"/>
  <c r="O234" i="5"/>
  <c r="N234" i="5"/>
  <c r="S233" i="5"/>
  <c r="R233" i="5"/>
  <c r="Q233" i="5"/>
  <c r="P233" i="5"/>
  <c r="O233" i="5"/>
  <c r="N233" i="5"/>
  <c r="S232" i="5"/>
  <c r="R232" i="5"/>
  <c r="Q232" i="5"/>
  <c r="P232" i="5"/>
  <c r="O232" i="5"/>
  <c r="N232" i="5"/>
  <c r="S231" i="5"/>
  <c r="R231" i="5"/>
  <c r="Q231" i="5"/>
  <c r="P231" i="5"/>
  <c r="O231" i="5"/>
  <c r="N231" i="5"/>
  <c r="S230" i="5"/>
  <c r="R230" i="5"/>
  <c r="Q230" i="5"/>
  <c r="P230" i="5"/>
  <c r="O230" i="5"/>
  <c r="N230" i="5"/>
  <c r="S229" i="5"/>
  <c r="R229" i="5"/>
  <c r="Q229" i="5"/>
  <c r="P229" i="5"/>
  <c r="O229" i="5"/>
  <c r="N229" i="5"/>
  <c r="S228" i="5"/>
  <c r="R228" i="5"/>
  <c r="Q228" i="5"/>
  <c r="P228" i="5"/>
  <c r="O228" i="5"/>
  <c r="N228" i="5"/>
  <c r="S227" i="5"/>
  <c r="R227" i="5"/>
  <c r="Q227" i="5"/>
  <c r="P227" i="5"/>
  <c r="O227" i="5"/>
  <c r="N227" i="5"/>
  <c r="S226" i="5"/>
  <c r="R226" i="5"/>
  <c r="Q226" i="5"/>
  <c r="P226" i="5"/>
  <c r="O226" i="5"/>
  <c r="N226" i="5"/>
  <c r="S225" i="5"/>
  <c r="R225" i="5"/>
  <c r="Q225" i="5"/>
  <c r="P225" i="5"/>
  <c r="O225" i="5"/>
  <c r="N225" i="5"/>
  <c r="S224" i="5"/>
  <c r="R224" i="5"/>
  <c r="Q224" i="5"/>
  <c r="P224" i="5"/>
  <c r="O224" i="5"/>
  <c r="N224" i="5"/>
  <c r="S222" i="5"/>
  <c r="R222" i="5"/>
  <c r="Q222" i="5"/>
  <c r="P222" i="5"/>
  <c r="O222" i="5"/>
  <c r="N222" i="5"/>
  <c r="S221" i="5"/>
  <c r="R221" i="5"/>
  <c r="Q221" i="5"/>
  <c r="P221" i="5"/>
  <c r="O221" i="5"/>
  <c r="N221" i="5"/>
  <c r="S220" i="5"/>
  <c r="R220" i="5"/>
  <c r="Q220" i="5"/>
  <c r="P220" i="5"/>
  <c r="O220" i="5"/>
  <c r="N220" i="5"/>
  <c r="S219" i="5"/>
  <c r="R219" i="5"/>
  <c r="Q219" i="5"/>
  <c r="P219" i="5"/>
  <c r="O219" i="5"/>
  <c r="N219" i="5"/>
  <c r="S218" i="5"/>
  <c r="R218" i="5"/>
  <c r="Q218" i="5"/>
  <c r="P218" i="5"/>
  <c r="O218" i="5"/>
  <c r="N218" i="5"/>
  <c r="S217" i="5"/>
  <c r="R217" i="5"/>
  <c r="Q217" i="5"/>
  <c r="P217" i="5"/>
  <c r="O217" i="5"/>
  <c r="N217" i="5"/>
  <c r="S216" i="5"/>
  <c r="R216" i="5"/>
  <c r="Q216" i="5"/>
  <c r="P216" i="5"/>
  <c r="O216" i="5"/>
  <c r="N216" i="5"/>
  <c r="S215" i="5"/>
  <c r="R215" i="5"/>
  <c r="Q215" i="5"/>
  <c r="P215" i="5"/>
  <c r="O215" i="5"/>
  <c r="N215" i="5"/>
  <c r="S214" i="5"/>
  <c r="R214" i="5"/>
  <c r="O214" i="5"/>
  <c r="S213" i="5"/>
  <c r="R213" i="5"/>
  <c r="Q213" i="5"/>
  <c r="P213" i="5"/>
  <c r="O213" i="5"/>
  <c r="N213" i="5"/>
  <c r="S212" i="5"/>
  <c r="R212" i="5"/>
  <c r="Q212" i="5"/>
  <c r="P212" i="5"/>
  <c r="O212" i="5"/>
  <c r="N212" i="5"/>
  <c r="S211" i="5"/>
  <c r="R211" i="5"/>
  <c r="Q211" i="5"/>
  <c r="P211" i="5"/>
  <c r="O211" i="5"/>
  <c r="N211" i="5"/>
  <c r="S210" i="5"/>
  <c r="R210" i="5"/>
  <c r="Q210" i="5"/>
  <c r="P210" i="5"/>
  <c r="O210" i="5"/>
  <c r="N210" i="5"/>
  <c r="S209" i="5"/>
  <c r="R209" i="5"/>
  <c r="Q209" i="5"/>
  <c r="P209" i="5"/>
  <c r="O209" i="5"/>
  <c r="N209" i="5"/>
  <c r="S208" i="5"/>
  <c r="R208" i="5"/>
  <c r="Q208" i="5"/>
  <c r="P208" i="5"/>
  <c r="O208" i="5"/>
  <c r="N208" i="5"/>
  <c r="S207" i="5"/>
  <c r="R207" i="5"/>
  <c r="Q207" i="5"/>
  <c r="P207" i="5"/>
  <c r="O207" i="5"/>
  <c r="N207" i="5"/>
  <c r="S206" i="5"/>
  <c r="R206" i="5"/>
  <c r="Q206" i="5"/>
  <c r="P206" i="5"/>
  <c r="O206" i="5"/>
  <c r="N206" i="5"/>
  <c r="S205" i="5"/>
  <c r="R205" i="5"/>
  <c r="Q205" i="5"/>
  <c r="P205" i="5"/>
  <c r="O205" i="5"/>
  <c r="N205" i="5"/>
  <c r="S203" i="5"/>
  <c r="R203" i="5"/>
  <c r="Q203" i="5"/>
  <c r="P203" i="5"/>
  <c r="O203" i="5"/>
  <c r="N203" i="5"/>
  <c r="S202" i="5"/>
  <c r="R202" i="5"/>
  <c r="Q202" i="5"/>
  <c r="P202" i="5"/>
  <c r="O202" i="5"/>
  <c r="S201" i="5"/>
  <c r="R201" i="5"/>
  <c r="Q201" i="5"/>
  <c r="P201" i="5"/>
  <c r="O201" i="5"/>
  <c r="N201" i="5"/>
  <c r="S200" i="5"/>
  <c r="R200" i="5"/>
  <c r="Q200" i="5"/>
  <c r="P200" i="5"/>
  <c r="O200" i="5"/>
  <c r="N200" i="5"/>
  <c r="S199" i="5"/>
  <c r="R199" i="5"/>
  <c r="Q199" i="5"/>
  <c r="P199" i="5"/>
  <c r="O199" i="5"/>
  <c r="N199" i="5"/>
  <c r="S198" i="5"/>
  <c r="R198" i="5"/>
  <c r="Q198" i="5"/>
  <c r="P198" i="5"/>
  <c r="O198" i="5"/>
  <c r="N198" i="5"/>
  <c r="S197" i="5"/>
  <c r="R197" i="5"/>
  <c r="Q197" i="5"/>
  <c r="P197" i="5"/>
  <c r="O197" i="5"/>
  <c r="N197" i="5"/>
  <c r="S196" i="5"/>
  <c r="R196" i="5"/>
  <c r="Q196" i="5"/>
  <c r="P196" i="5"/>
  <c r="O196" i="5"/>
  <c r="N196" i="5"/>
  <c r="S195" i="5"/>
  <c r="R195" i="5"/>
  <c r="Q195" i="5"/>
  <c r="P195" i="5"/>
  <c r="O195" i="5"/>
  <c r="N195" i="5"/>
  <c r="S194" i="5"/>
  <c r="R194" i="5"/>
  <c r="Q194" i="5"/>
  <c r="P194" i="5"/>
  <c r="O194" i="5"/>
  <c r="N194" i="5"/>
  <c r="S193" i="5"/>
  <c r="R193" i="5"/>
  <c r="Q193" i="5"/>
  <c r="P193" i="5"/>
  <c r="O193" i="5"/>
  <c r="N193" i="5"/>
  <c r="S192" i="5"/>
  <c r="R192" i="5"/>
  <c r="Q192" i="5"/>
  <c r="P192" i="5"/>
  <c r="O192" i="5"/>
  <c r="N192" i="5"/>
  <c r="S191" i="5"/>
  <c r="R191" i="5"/>
  <c r="Q191" i="5"/>
  <c r="P191" i="5"/>
  <c r="O191" i="5"/>
  <c r="N191" i="5"/>
  <c r="S190" i="5"/>
  <c r="R190" i="5"/>
  <c r="Q190" i="5"/>
  <c r="P190" i="5"/>
  <c r="O190" i="5"/>
  <c r="N190" i="5"/>
  <c r="S189" i="5"/>
  <c r="R189" i="5"/>
  <c r="Q189" i="5"/>
  <c r="P189" i="5"/>
  <c r="O189" i="5"/>
  <c r="N189" i="5"/>
  <c r="S188" i="5"/>
  <c r="R188" i="5"/>
  <c r="Q188" i="5"/>
  <c r="P188" i="5"/>
  <c r="O188" i="5"/>
  <c r="N188" i="5"/>
  <c r="S187" i="5"/>
  <c r="R187" i="5"/>
  <c r="Q187" i="5"/>
  <c r="P187" i="5"/>
  <c r="O187" i="5"/>
  <c r="N187" i="5"/>
  <c r="N172" i="5"/>
  <c r="O172" i="5"/>
  <c r="P172" i="5"/>
  <c r="Q172" i="5"/>
  <c r="R172" i="5"/>
  <c r="S172" i="5"/>
  <c r="N173" i="5"/>
  <c r="O173" i="5"/>
  <c r="P173" i="5"/>
  <c r="Q173" i="5"/>
  <c r="R173" i="5"/>
  <c r="S173" i="5"/>
  <c r="N174" i="5"/>
  <c r="O174" i="5"/>
  <c r="P174" i="5"/>
  <c r="Q174" i="5"/>
  <c r="R174" i="5"/>
  <c r="S174" i="5"/>
  <c r="N175" i="5"/>
  <c r="O175" i="5"/>
  <c r="P175" i="5"/>
  <c r="Q175" i="5"/>
  <c r="R175" i="5"/>
  <c r="S175" i="5"/>
  <c r="N176" i="5"/>
  <c r="O176" i="5"/>
  <c r="P176" i="5"/>
  <c r="Q176" i="5"/>
  <c r="R176" i="5"/>
  <c r="S176" i="5"/>
  <c r="N177" i="5"/>
  <c r="O177" i="5"/>
  <c r="P177" i="5"/>
  <c r="Q177" i="5"/>
  <c r="R177" i="5"/>
  <c r="S177" i="5"/>
  <c r="N178" i="5"/>
  <c r="O178" i="5"/>
  <c r="P178" i="5"/>
  <c r="Q178" i="5"/>
  <c r="R178" i="5"/>
  <c r="S178" i="5"/>
  <c r="N179" i="5"/>
  <c r="O179" i="5"/>
  <c r="P179" i="5"/>
  <c r="Q179" i="5"/>
  <c r="R179" i="5"/>
  <c r="S179" i="5"/>
  <c r="N180" i="5"/>
  <c r="O180" i="5"/>
  <c r="P180" i="5"/>
  <c r="Q180" i="5"/>
  <c r="R180" i="5"/>
  <c r="S180" i="5"/>
  <c r="N181" i="5"/>
  <c r="O181" i="5"/>
  <c r="P181" i="5"/>
  <c r="Q181" i="5"/>
  <c r="R181" i="5"/>
  <c r="S181" i="5"/>
  <c r="N182" i="5"/>
  <c r="O182" i="5"/>
  <c r="P182" i="5"/>
  <c r="Q182" i="5"/>
  <c r="R182" i="5"/>
  <c r="S182" i="5"/>
  <c r="N183" i="5"/>
  <c r="O183" i="5"/>
  <c r="P183" i="5"/>
  <c r="Q183" i="5"/>
  <c r="R183" i="5"/>
  <c r="S183" i="5"/>
  <c r="N184" i="5"/>
  <c r="O184" i="5"/>
  <c r="P184" i="5"/>
  <c r="Q184" i="5"/>
  <c r="R184" i="5"/>
  <c r="S184" i="5"/>
  <c r="N185" i="5"/>
  <c r="O185" i="5"/>
  <c r="P185" i="5"/>
  <c r="Q185" i="5"/>
  <c r="R185" i="5"/>
  <c r="S185" i="5"/>
  <c r="S171" i="5"/>
  <c r="R171" i="5"/>
  <c r="Q171" i="5"/>
  <c r="P171" i="5"/>
  <c r="O171" i="5"/>
  <c r="N171" i="5"/>
  <c r="D432" i="5"/>
  <c r="C432" i="5"/>
  <c r="D431" i="5"/>
  <c r="C431" i="5"/>
  <c r="D430" i="5"/>
  <c r="C430" i="5"/>
  <c r="E430" i="5" s="1"/>
  <c r="D429" i="5"/>
  <c r="C429" i="5"/>
  <c r="D428" i="5"/>
  <c r="C428" i="5"/>
  <c r="D427" i="5"/>
  <c r="C427" i="5"/>
  <c r="D426" i="5"/>
  <c r="C426" i="5"/>
  <c r="D425" i="5"/>
  <c r="C425" i="5"/>
  <c r="D424" i="5"/>
  <c r="C424" i="5"/>
  <c r="D423" i="5"/>
  <c r="C423" i="5"/>
  <c r="D422" i="5"/>
  <c r="C422" i="5"/>
  <c r="E422" i="5" s="1"/>
  <c r="D421" i="5"/>
  <c r="C421" i="5"/>
  <c r="D420" i="5"/>
  <c r="C420" i="5"/>
  <c r="D419" i="5"/>
  <c r="C419" i="5"/>
  <c r="D418" i="5"/>
  <c r="C418" i="5"/>
  <c r="D417" i="5"/>
  <c r="C417" i="5"/>
  <c r="D416" i="5"/>
  <c r="C416" i="5"/>
  <c r="D415" i="5"/>
  <c r="C415" i="5"/>
  <c r="D413" i="5"/>
  <c r="C413" i="5"/>
  <c r="E413" i="5" s="1"/>
  <c r="D412" i="5"/>
  <c r="C412" i="5"/>
  <c r="D411" i="5"/>
  <c r="C411" i="5"/>
  <c r="D410" i="5"/>
  <c r="C410" i="5"/>
  <c r="D409" i="5"/>
  <c r="C409" i="5"/>
  <c r="E409" i="5" s="1"/>
  <c r="D408" i="5"/>
  <c r="C408" i="5"/>
  <c r="D407" i="5"/>
  <c r="C407" i="5"/>
  <c r="D406" i="5"/>
  <c r="C406" i="5"/>
  <c r="D405" i="5"/>
  <c r="C405" i="5"/>
  <c r="E405" i="5" s="1"/>
  <c r="D404" i="5"/>
  <c r="C404" i="5"/>
  <c r="D403" i="5"/>
  <c r="C403" i="5"/>
  <c r="D402" i="5"/>
  <c r="E402" i="5" s="1"/>
  <c r="D401" i="5"/>
  <c r="C401" i="5"/>
  <c r="D400" i="5"/>
  <c r="C400" i="5"/>
  <c r="D399" i="5"/>
  <c r="C399" i="5"/>
  <c r="D398" i="5"/>
  <c r="C398" i="5"/>
  <c r="D397" i="5"/>
  <c r="C397" i="5"/>
  <c r="D396" i="5"/>
  <c r="C396" i="5"/>
  <c r="D395" i="5"/>
  <c r="C395" i="5"/>
  <c r="D394" i="5"/>
  <c r="C394" i="5"/>
  <c r="D393" i="5"/>
  <c r="C393" i="5"/>
  <c r="D391" i="5"/>
  <c r="C391" i="5"/>
  <c r="C390" i="5"/>
  <c r="E390" i="5" s="1"/>
  <c r="D389" i="5"/>
  <c r="C389" i="5"/>
  <c r="D387" i="5"/>
  <c r="C387" i="5"/>
  <c r="D386" i="5"/>
  <c r="C386" i="5"/>
  <c r="D385" i="5"/>
  <c r="C385" i="5"/>
  <c r="D384" i="5"/>
  <c r="C384" i="5"/>
  <c r="D383" i="5"/>
  <c r="C383" i="5"/>
  <c r="D382" i="5"/>
  <c r="C382" i="5"/>
  <c r="D381" i="5"/>
  <c r="C381" i="5"/>
  <c r="D380" i="5"/>
  <c r="C380" i="5"/>
  <c r="D379" i="5"/>
  <c r="C379" i="5"/>
  <c r="D377" i="5"/>
  <c r="C377" i="5"/>
  <c r="D376" i="5"/>
  <c r="C376" i="5"/>
  <c r="D375" i="5"/>
  <c r="D374" i="5"/>
  <c r="C374" i="5"/>
  <c r="D373" i="5"/>
  <c r="C373" i="5"/>
  <c r="D372" i="5"/>
  <c r="C372" i="5"/>
  <c r="D371" i="5"/>
  <c r="C371" i="5"/>
  <c r="D370" i="5"/>
  <c r="C370" i="5"/>
  <c r="D369" i="5"/>
  <c r="C369" i="5"/>
  <c r="D368" i="5"/>
  <c r="C368" i="5"/>
  <c r="D366" i="5"/>
  <c r="C366" i="5"/>
  <c r="D365" i="5"/>
  <c r="C365" i="5"/>
  <c r="D364" i="5"/>
  <c r="C364" i="5"/>
  <c r="D363" i="5"/>
  <c r="C363" i="5"/>
  <c r="D362" i="5"/>
  <c r="C362" i="5"/>
  <c r="D361" i="5"/>
  <c r="C361" i="5"/>
  <c r="D359" i="5"/>
  <c r="C359" i="5"/>
  <c r="D358" i="5"/>
  <c r="C358" i="5"/>
  <c r="D357" i="5"/>
  <c r="C357" i="5"/>
  <c r="D356" i="5"/>
  <c r="C356" i="5"/>
  <c r="D355" i="5"/>
  <c r="C355" i="5"/>
  <c r="D354" i="5"/>
  <c r="C354" i="5"/>
  <c r="D353" i="5"/>
  <c r="C353" i="5"/>
  <c r="D352" i="5"/>
  <c r="C352" i="5"/>
  <c r="D351" i="5"/>
  <c r="C351" i="5"/>
  <c r="D350" i="5"/>
  <c r="C350" i="5"/>
  <c r="D348" i="5"/>
  <c r="C348" i="5"/>
  <c r="D347" i="5"/>
  <c r="C347" i="5"/>
  <c r="D346" i="5"/>
  <c r="C346" i="5"/>
  <c r="D345" i="5"/>
  <c r="E345" i="5" s="1"/>
  <c r="E344" i="5"/>
  <c r="D343" i="5"/>
  <c r="C343" i="5"/>
  <c r="D342" i="5"/>
  <c r="C342" i="5"/>
  <c r="D341" i="5"/>
  <c r="C341" i="5"/>
  <c r="D340" i="5"/>
  <c r="C340" i="5"/>
  <c r="D339" i="5"/>
  <c r="C339" i="5"/>
  <c r="D338" i="5"/>
  <c r="C338" i="5"/>
  <c r="D337" i="5"/>
  <c r="C337" i="5"/>
  <c r="D336" i="5"/>
  <c r="C336" i="5"/>
  <c r="D335" i="5"/>
  <c r="C335" i="5"/>
  <c r="D334" i="5"/>
  <c r="C334" i="5"/>
  <c r="D333" i="5"/>
  <c r="C333" i="5"/>
  <c r="D332" i="5"/>
  <c r="C332" i="5"/>
  <c r="D330" i="5"/>
  <c r="C330" i="5"/>
  <c r="D329" i="5"/>
  <c r="C329" i="5"/>
  <c r="D328" i="5"/>
  <c r="C328" i="5"/>
  <c r="D327" i="5"/>
  <c r="C327" i="5"/>
  <c r="D326" i="5"/>
  <c r="C326" i="5"/>
  <c r="D325" i="5"/>
  <c r="C325" i="5"/>
  <c r="D324" i="5"/>
  <c r="C324" i="5"/>
  <c r="D323" i="5"/>
  <c r="C323" i="5"/>
  <c r="D322" i="5"/>
  <c r="C322" i="5"/>
  <c r="D321" i="5"/>
  <c r="C321" i="5"/>
  <c r="D320" i="5"/>
  <c r="C320" i="5"/>
  <c r="D318" i="5"/>
  <c r="C318" i="5"/>
  <c r="E317" i="5"/>
  <c r="E316" i="5"/>
  <c r="D315" i="5"/>
  <c r="C315" i="5"/>
  <c r="D314" i="5"/>
  <c r="C314" i="5"/>
  <c r="E313" i="5"/>
  <c r="D312" i="5"/>
  <c r="C312" i="5"/>
  <c r="D311" i="5"/>
  <c r="C311" i="5"/>
  <c r="D310" i="5"/>
  <c r="C310" i="5"/>
  <c r="D309" i="5"/>
  <c r="C309" i="5"/>
  <c r="D308" i="5"/>
  <c r="C308" i="5"/>
  <c r="D307" i="5"/>
  <c r="C307" i="5"/>
  <c r="D306" i="5"/>
  <c r="C306" i="5"/>
  <c r="D305" i="5"/>
  <c r="C305" i="5"/>
  <c r="D304" i="5"/>
  <c r="C304" i="5"/>
  <c r="D303" i="5"/>
  <c r="C303" i="5"/>
  <c r="D302" i="5"/>
  <c r="C302" i="5"/>
  <c r="D300" i="5"/>
  <c r="C300" i="5"/>
  <c r="D299" i="5"/>
  <c r="C299" i="5"/>
  <c r="D298" i="5"/>
  <c r="C298" i="5"/>
  <c r="D297" i="5"/>
  <c r="C297" i="5"/>
  <c r="D295" i="5"/>
  <c r="C295" i="5"/>
  <c r="D294" i="5"/>
  <c r="C294" i="5"/>
  <c r="D293" i="5"/>
  <c r="C293" i="5"/>
  <c r="D291" i="5"/>
  <c r="C291" i="5"/>
  <c r="D290" i="5"/>
  <c r="C290" i="5"/>
  <c r="D289" i="5"/>
  <c r="C289" i="5"/>
  <c r="D288" i="5"/>
  <c r="C288" i="5"/>
  <c r="D287" i="5"/>
  <c r="C287" i="5"/>
  <c r="D286" i="5"/>
  <c r="C286" i="5"/>
  <c r="D284" i="5"/>
  <c r="C284" i="5"/>
  <c r="D283" i="5"/>
  <c r="C283" i="5"/>
  <c r="D282" i="5"/>
  <c r="C282" i="5"/>
  <c r="D281" i="5"/>
  <c r="C281" i="5"/>
  <c r="D280" i="5"/>
  <c r="C280" i="5"/>
  <c r="D279" i="5"/>
  <c r="C279" i="5"/>
  <c r="E278" i="5"/>
  <c r="D277" i="5"/>
  <c r="C277" i="5"/>
  <c r="D276" i="5"/>
  <c r="C276" i="5"/>
  <c r="D275" i="5"/>
  <c r="C275" i="5"/>
  <c r="D274" i="5"/>
  <c r="C274" i="5"/>
  <c r="D273" i="5"/>
  <c r="C273" i="5"/>
  <c r="D272" i="5"/>
  <c r="C272" i="5"/>
  <c r="D271" i="5"/>
  <c r="C271" i="5"/>
  <c r="D270" i="5"/>
  <c r="C270" i="5"/>
  <c r="D269" i="5"/>
  <c r="C269" i="5"/>
  <c r="D268" i="5"/>
  <c r="C268" i="5"/>
  <c r="D267" i="5"/>
  <c r="C267" i="5"/>
  <c r="D266" i="5"/>
  <c r="C266" i="5"/>
  <c r="D265" i="5"/>
  <c r="C265" i="5"/>
  <c r="D263" i="5"/>
  <c r="C263" i="5"/>
  <c r="D262" i="5"/>
  <c r="C262" i="5"/>
  <c r="D261" i="5"/>
  <c r="C261" i="5"/>
  <c r="D260" i="5"/>
  <c r="C260" i="5"/>
  <c r="D259" i="5"/>
  <c r="C259" i="5"/>
  <c r="D258" i="5"/>
  <c r="D257" i="5"/>
  <c r="C257" i="5"/>
  <c r="D256" i="5"/>
  <c r="C256" i="5"/>
  <c r="D255" i="5"/>
  <c r="C255" i="5"/>
  <c r="D254" i="5"/>
  <c r="C254" i="5"/>
  <c r="D253" i="5"/>
  <c r="E253" i="5" s="1"/>
  <c r="D252" i="5"/>
  <c r="C252" i="5"/>
  <c r="D251" i="5"/>
  <c r="C251" i="5"/>
  <c r="D250" i="5"/>
  <c r="C250" i="5"/>
  <c r="D249" i="5"/>
  <c r="C249" i="5"/>
  <c r="D248" i="5"/>
  <c r="C248" i="5"/>
  <c r="D247" i="5"/>
  <c r="C247" i="5"/>
  <c r="D246" i="5"/>
  <c r="C246" i="5"/>
  <c r="D245" i="5"/>
  <c r="C245" i="5"/>
  <c r="D244" i="5"/>
  <c r="C244" i="5"/>
  <c r="D242" i="5"/>
  <c r="C242" i="5"/>
  <c r="D241" i="5"/>
  <c r="C241" i="5"/>
  <c r="D240" i="5"/>
  <c r="C240" i="5"/>
  <c r="D239" i="5"/>
  <c r="C239" i="5"/>
  <c r="D238" i="5"/>
  <c r="C238" i="5"/>
  <c r="D237" i="5"/>
  <c r="C237" i="5"/>
  <c r="D236" i="5"/>
  <c r="C236" i="5"/>
  <c r="D235" i="5"/>
  <c r="C235" i="5"/>
  <c r="D234" i="5"/>
  <c r="C234" i="5"/>
  <c r="D233" i="5"/>
  <c r="C233" i="5"/>
  <c r="D232" i="5"/>
  <c r="C232" i="5"/>
  <c r="D231" i="5"/>
  <c r="C231" i="5"/>
  <c r="D230" i="5"/>
  <c r="C230" i="5"/>
  <c r="D229" i="5"/>
  <c r="C229" i="5"/>
  <c r="D228" i="5"/>
  <c r="C228" i="5"/>
  <c r="D227" i="5"/>
  <c r="C227" i="5"/>
  <c r="D226" i="5"/>
  <c r="C226" i="5"/>
  <c r="D225" i="5"/>
  <c r="C225" i="5"/>
  <c r="D224" i="5"/>
  <c r="C224" i="5"/>
  <c r="D222" i="5"/>
  <c r="C222" i="5"/>
  <c r="D221" i="5"/>
  <c r="C221" i="5"/>
  <c r="D220" i="5"/>
  <c r="C220" i="5"/>
  <c r="D219" i="5"/>
  <c r="C219" i="5"/>
  <c r="D218" i="5"/>
  <c r="C218" i="5"/>
  <c r="D217" i="5"/>
  <c r="C217" i="5"/>
  <c r="D216" i="5"/>
  <c r="C216" i="5"/>
  <c r="D215" i="5"/>
  <c r="C215" i="5"/>
  <c r="D213" i="5"/>
  <c r="C213" i="5"/>
  <c r="D212" i="5"/>
  <c r="C212" i="5"/>
  <c r="D211" i="5"/>
  <c r="C211" i="5"/>
  <c r="D210" i="5"/>
  <c r="C210" i="5"/>
  <c r="D209" i="5"/>
  <c r="C209" i="5"/>
  <c r="D208" i="5"/>
  <c r="C208" i="5"/>
  <c r="D207" i="5"/>
  <c r="C207" i="5"/>
  <c r="D206" i="5"/>
  <c r="C206" i="5"/>
  <c r="D205" i="5"/>
  <c r="C205" i="5"/>
  <c r="E214" i="5"/>
  <c r="E292" i="5"/>
  <c r="E296" i="5"/>
  <c r="E365" i="5"/>
  <c r="E367" i="5"/>
  <c r="E375" i="5"/>
  <c r="E388" i="5"/>
  <c r="E393" i="5"/>
  <c r="E418" i="5"/>
  <c r="E426" i="5"/>
  <c r="D203" i="5"/>
  <c r="C203" i="5"/>
  <c r="D202" i="5"/>
  <c r="C202" i="5"/>
  <c r="D201" i="5"/>
  <c r="C201" i="5"/>
  <c r="D200" i="5"/>
  <c r="C200" i="5"/>
  <c r="D199" i="5"/>
  <c r="C199" i="5"/>
  <c r="D198" i="5"/>
  <c r="C198" i="5"/>
  <c r="D197" i="5"/>
  <c r="C197" i="5"/>
  <c r="D196" i="5"/>
  <c r="C196" i="5"/>
  <c r="D195" i="5"/>
  <c r="C195" i="5"/>
  <c r="D194" i="5"/>
  <c r="C194" i="5"/>
  <c r="D193" i="5"/>
  <c r="C193" i="5"/>
  <c r="D192" i="5"/>
  <c r="C192" i="5"/>
  <c r="D191" i="5"/>
  <c r="C191" i="5"/>
  <c r="D190" i="5"/>
  <c r="C190" i="5"/>
  <c r="D189" i="5"/>
  <c r="C189" i="5"/>
  <c r="D188" i="5"/>
  <c r="C188" i="5"/>
  <c r="D187" i="5"/>
  <c r="C187" i="5"/>
  <c r="E238" i="5" l="1"/>
  <c r="E247" i="5"/>
  <c r="E403" i="5"/>
  <c r="E407" i="5"/>
  <c r="E411" i="5"/>
  <c r="E416" i="5"/>
  <c r="E420" i="5"/>
  <c r="E424" i="5"/>
  <c r="E433" i="5" s="1"/>
  <c r="E428" i="5"/>
  <c r="E432" i="5"/>
  <c r="L344" i="5"/>
  <c r="L375" i="5"/>
  <c r="L313" i="5"/>
  <c r="F345" i="5"/>
  <c r="L388" i="5"/>
  <c r="L420" i="5"/>
  <c r="E228" i="5"/>
  <c r="L208" i="5"/>
  <c r="E337" i="5"/>
  <c r="E401" i="5"/>
  <c r="E263" i="5"/>
  <c r="E352" i="5"/>
  <c r="E361" i="5"/>
  <c r="E272" i="5"/>
  <c r="E318" i="5"/>
  <c r="E356" i="5"/>
  <c r="E363" i="5"/>
  <c r="E348" i="5"/>
  <c r="E353" i="5"/>
  <c r="E357" i="5"/>
  <c r="E362" i="5"/>
  <c r="E364" i="5"/>
  <c r="E366" i="5"/>
  <c r="E369" i="5"/>
  <c r="E371" i="5"/>
  <c r="E373" i="5"/>
  <c r="E395" i="5"/>
  <c r="E397" i="5"/>
  <c r="E399" i="5"/>
  <c r="E280" i="5"/>
  <c r="E282" i="5"/>
  <c r="E284" i="5"/>
  <c r="E287" i="5"/>
  <c r="E289" i="5"/>
  <c r="E291" i="5"/>
  <c r="E294" i="5"/>
  <c r="E297" i="5"/>
  <c r="E299" i="5"/>
  <c r="E302" i="5"/>
  <c r="E304" i="5"/>
  <c r="E306" i="5"/>
  <c r="E308" i="5"/>
  <c r="E310" i="5"/>
  <c r="E312" i="5"/>
  <c r="E376" i="5"/>
  <c r="E379" i="5"/>
  <c r="E381" i="5"/>
  <c r="E383" i="5"/>
  <c r="E385" i="5"/>
  <c r="E387" i="5"/>
  <c r="E257" i="5"/>
  <c r="E288" i="5"/>
  <c r="E290" i="5"/>
  <c r="E298" i="5"/>
  <c r="E300" i="5"/>
  <c r="E314" i="5"/>
  <c r="E320" i="5"/>
  <c r="E322" i="5"/>
  <c r="E324" i="5"/>
  <c r="E326" i="5"/>
  <c r="E328" i="5"/>
  <c r="E330" i="5"/>
  <c r="E333" i="5"/>
  <c r="E335" i="5"/>
  <c r="E339" i="5"/>
  <c r="E341" i="5"/>
  <c r="E343" i="5"/>
  <c r="E346" i="5"/>
  <c r="E377" i="5"/>
  <c r="E384" i="5"/>
  <c r="E218" i="5"/>
  <c r="E252" i="5"/>
  <c r="E259" i="5"/>
  <c r="E261" i="5"/>
  <c r="E266" i="5"/>
  <c r="E268" i="5"/>
  <c r="E270" i="5"/>
  <c r="E274" i="5"/>
  <c r="E315" i="5"/>
  <c r="E321" i="5"/>
  <c r="E323" i="5"/>
  <c r="E325" i="5"/>
  <c r="E327" i="5"/>
  <c r="E329" i="5"/>
  <c r="E332" i="5"/>
  <c r="E334" i="5"/>
  <c r="E336" i="5"/>
  <c r="E338" i="5"/>
  <c r="E340" i="5"/>
  <c r="E342" i="5"/>
  <c r="E347" i="5"/>
  <c r="E350" i="5"/>
  <c r="E354" i="5"/>
  <c r="E358" i="5"/>
  <c r="E368" i="5"/>
  <c r="E370" i="5"/>
  <c r="E372" i="5"/>
  <c r="E374" i="5"/>
  <c r="E391" i="5"/>
  <c r="E394" i="5"/>
  <c r="E396" i="5"/>
  <c r="E398" i="5"/>
  <c r="E400" i="5"/>
  <c r="E404" i="5"/>
  <c r="E406" i="5"/>
  <c r="E408" i="5"/>
  <c r="E410" i="5"/>
  <c r="E412" i="5"/>
  <c r="E415" i="5"/>
  <c r="E417" i="5"/>
  <c r="E419" i="5"/>
  <c r="E421" i="5"/>
  <c r="E423" i="5"/>
  <c r="E425" i="5"/>
  <c r="E427" i="5"/>
  <c r="E429" i="5"/>
  <c r="E431" i="5"/>
  <c r="E216" i="5"/>
  <c r="E220" i="5"/>
  <c r="E222" i="5"/>
  <c r="E229" i="5"/>
  <c r="E233" i="5"/>
  <c r="E237" i="5"/>
  <c r="E241" i="5"/>
  <c r="E248" i="5"/>
  <c r="E256" i="5"/>
  <c r="E276" i="5"/>
  <c r="E260" i="5"/>
  <c r="E206" i="5"/>
  <c r="E208" i="5"/>
  <c r="E210" i="5"/>
  <c r="E212" i="5"/>
  <c r="E215" i="5"/>
  <c r="E217" i="5"/>
  <c r="E219" i="5"/>
  <c r="E221" i="5"/>
  <c r="E224" i="5"/>
  <c r="E226" i="5"/>
  <c r="E230" i="5"/>
  <c r="E232" i="5"/>
  <c r="E234" i="5"/>
  <c r="E236" i="5"/>
  <c r="E240" i="5"/>
  <c r="E242" i="5"/>
  <c r="E245" i="5"/>
  <c r="E249" i="5"/>
  <c r="E251" i="5"/>
  <c r="E255" i="5"/>
  <c r="E279" i="5"/>
  <c r="E281" i="5"/>
  <c r="E283" i="5"/>
  <c r="E286" i="5"/>
  <c r="E293" i="5"/>
  <c r="E295" i="5"/>
  <c r="E303" i="5"/>
  <c r="E305" i="5"/>
  <c r="E307" i="5"/>
  <c r="E309" i="5"/>
  <c r="E311" i="5"/>
  <c r="E382" i="5"/>
  <c r="E386" i="5"/>
  <c r="E389" i="5"/>
  <c r="E199" i="5"/>
  <c r="E205" i="5"/>
  <c r="E207" i="5"/>
  <c r="E209" i="5"/>
  <c r="E211" i="5"/>
  <c r="E213" i="5"/>
  <c r="E225" i="5"/>
  <c r="E227" i="5"/>
  <c r="E231" i="5"/>
  <c r="E235" i="5"/>
  <c r="E239" i="5"/>
  <c r="E244" i="5"/>
  <c r="E246" i="5"/>
  <c r="E250" i="5"/>
  <c r="E254" i="5"/>
  <c r="E258" i="5"/>
  <c r="E262" i="5"/>
  <c r="E265" i="5"/>
  <c r="E267" i="5"/>
  <c r="E269" i="5"/>
  <c r="E271" i="5"/>
  <c r="E273" i="5"/>
  <c r="E275" i="5"/>
  <c r="E277" i="5"/>
  <c r="E351" i="5"/>
  <c r="E355" i="5"/>
  <c r="E359" i="5"/>
  <c r="E380" i="5"/>
  <c r="E188" i="5"/>
  <c r="E190" i="5"/>
  <c r="E192" i="5"/>
  <c r="E194" i="5"/>
  <c r="E196" i="5"/>
  <c r="E198" i="5"/>
  <c r="E200" i="5"/>
  <c r="E202" i="5"/>
  <c r="E203" i="5"/>
  <c r="E189" i="5"/>
  <c r="E193" i="5"/>
  <c r="E195" i="5"/>
  <c r="E197" i="5"/>
  <c r="E201" i="5"/>
  <c r="E187" i="5"/>
  <c r="E191" i="5"/>
  <c r="D172" i="5" l="1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71" i="5"/>
  <c r="C185" i="5"/>
  <c r="C184" i="5"/>
  <c r="C183" i="5"/>
  <c r="E183" i="5" s="1"/>
  <c r="C182" i="5"/>
  <c r="E182" i="5" s="1"/>
  <c r="C181" i="5"/>
  <c r="C180" i="5"/>
  <c r="E180" i="5" s="1"/>
  <c r="C179" i="5"/>
  <c r="E179" i="5" s="1"/>
  <c r="C178" i="5"/>
  <c r="E178" i="5" s="1"/>
  <c r="C177" i="5"/>
  <c r="C176" i="5"/>
  <c r="E176" i="5" s="1"/>
  <c r="C175" i="5"/>
  <c r="E175" i="5" s="1"/>
  <c r="C174" i="5"/>
  <c r="E174" i="5" s="1"/>
  <c r="C173" i="5"/>
  <c r="C172" i="5"/>
  <c r="E172" i="5" s="1"/>
  <c r="C171" i="5"/>
  <c r="E171" i="5" s="1"/>
  <c r="T433" i="5"/>
  <c r="T167" i="5" s="1"/>
  <c r="S433" i="5"/>
  <c r="S167" i="5" s="1"/>
  <c r="R433" i="5"/>
  <c r="R167" i="5" s="1"/>
  <c r="Q433" i="5"/>
  <c r="Q167" i="5" s="1"/>
  <c r="P433" i="5"/>
  <c r="P167" i="5" s="1"/>
  <c r="O433" i="5"/>
  <c r="O167" i="5" s="1"/>
  <c r="N433" i="5"/>
  <c r="N167" i="5" s="1"/>
  <c r="L433" i="5"/>
  <c r="L167" i="5" s="1"/>
  <c r="K433" i="5"/>
  <c r="K167" i="5" s="1"/>
  <c r="J433" i="5"/>
  <c r="J167" i="5" s="1"/>
  <c r="I433" i="5"/>
  <c r="I167" i="5" s="1"/>
  <c r="H433" i="5"/>
  <c r="H167" i="5" s="1"/>
  <c r="G433" i="5"/>
  <c r="G167" i="5" s="1"/>
  <c r="F433" i="5"/>
  <c r="F167" i="5" s="1"/>
  <c r="D433" i="5"/>
  <c r="D167" i="5" s="1"/>
  <c r="C433" i="5"/>
  <c r="C167" i="5" s="1"/>
  <c r="T414" i="5"/>
  <c r="T166" i="5" s="1"/>
  <c r="S414" i="5"/>
  <c r="S166" i="5" s="1"/>
  <c r="R414" i="5"/>
  <c r="R166" i="5" s="1"/>
  <c r="Q414" i="5"/>
  <c r="Q166" i="5" s="1"/>
  <c r="P414" i="5"/>
  <c r="P166" i="5" s="1"/>
  <c r="O414" i="5"/>
  <c r="O166" i="5" s="1"/>
  <c r="N414" i="5"/>
  <c r="N166" i="5" s="1"/>
  <c r="L414" i="5"/>
  <c r="L166" i="5" s="1"/>
  <c r="K414" i="5"/>
  <c r="K166" i="5" s="1"/>
  <c r="J414" i="5"/>
  <c r="J166" i="5" s="1"/>
  <c r="I414" i="5"/>
  <c r="I166" i="5" s="1"/>
  <c r="H414" i="5"/>
  <c r="H166" i="5" s="1"/>
  <c r="G414" i="5"/>
  <c r="G166" i="5" s="1"/>
  <c r="F414" i="5"/>
  <c r="F166" i="5" s="1"/>
  <c r="D414" i="5"/>
  <c r="D166" i="5" s="1"/>
  <c r="C414" i="5"/>
  <c r="T392" i="5"/>
  <c r="T165" i="5" s="1"/>
  <c r="S392" i="5"/>
  <c r="S165" i="5" s="1"/>
  <c r="R392" i="5"/>
  <c r="R165" i="5" s="1"/>
  <c r="Q392" i="5"/>
  <c r="Q165" i="5" s="1"/>
  <c r="P392" i="5"/>
  <c r="P165" i="5" s="1"/>
  <c r="O392" i="5"/>
  <c r="O165" i="5" s="1"/>
  <c r="N392" i="5"/>
  <c r="N165" i="5" s="1"/>
  <c r="L392" i="5"/>
  <c r="L165" i="5" s="1"/>
  <c r="K392" i="5"/>
  <c r="K165" i="5" s="1"/>
  <c r="J392" i="5"/>
  <c r="J165" i="5" s="1"/>
  <c r="I392" i="5"/>
  <c r="I165" i="5" s="1"/>
  <c r="H392" i="5"/>
  <c r="H165" i="5" s="1"/>
  <c r="G392" i="5"/>
  <c r="G165" i="5" s="1"/>
  <c r="F392" i="5"/>
  <c r="F165" i="5" s="1"/>
  <c r="D392" i="5"/>
  <c r="D165" i="5" s="1"/>
  <c r="E165" i="5" s="1"/>
  <c r="C392" i="5"/>
  <c r="C165" i="5" s="1"/>
  <c r="T378" i="5"/>
  <c r="T164" i="5" s="1"/>
  <c r="S378" i="5"/>
  <c r="S164" i="5" s="1"/>
  <c r="R378" i="5"/>
  <c r="R164" i="5" s="1"/>
  <c r="Q378" i="5"/>
  <c r="Q164" i="5" s="1"/>
  <c r="P378" i="5"/>
  <c r="P164" i="5" s="1"/>
  <c r="O378" i="5"/>
  <c r="O164" i="5" s="1"/>
  <c r="N378" i="5"/>
  <c r="N164" i="5" s="1"/>
  <c r="L378" i="5"/>
  <c r="L164" i="5" s="1"/>
  <c r="K378" i="5"/>
  <c r="K164" i="5" s="1"/>
  <c r="J378" i="5"/>
  <c r="J164" i="5" s="1"/>
  <c r="I378" i="5"/>
  <c r="I164" i="5" s="1"/>
  <c r="H378" i="5"/>
  <c r="H164" i="5" s="1"/>
  <c r="G378" i="5"/>
  <c r="G164" i="5" s="1"/>
  <c r="F378" i="5"/>
  <c r="F164" i="5" s="1"/>
  <c r="D378" i="5"/>
  <c r="D164" i="5" s="1"/>
  <c r="E164" i="5" s="1"/>
  <c r="C378" i="5"/>
  <c r="C164" i="5" s="1"/>
  <c r="T360" i="5"/>
  <c r="T163" i="5" s="1"/>
  <c r="S360" i="5"/>
  <c r="S163" i="5" s="1"/>
  <c r="R360" i="5"/>
  <c r="R163" i="5" s="1"/>
  <c r="Q360" i="5"/>
  <c r="Q163" i="5" s="1"/>
  <c r="P360" i="5"/>
  <c r="P163" i="5" s="1"/>
  <c r="O360" i="5"/>
  <c r="O163" i="5" s="1"/>
  <c r="N360" i="5"/>
  <c r="N163" i="5" s="1"/>
  <c r="L360" i="5"/>
  <c r="L163" i="5" s="1"/>
  <c r="K360" i="5"/>
  <c r="K163" i="5" s="1"/>
  <c r="J360" i="5"/>
  <c r="J163" i="5" s="1"/>
  <c r="I360" i="5"/>
  <c r="I163" i="5" s="1"/>
  <c r="H360" i="5"/>
  <c r="H163" i="5" s="1"/>
  <c r="G360" i="5"/>
  <c r="G163" i="5" s="1"/>
  <c r="F360" i="5"/>
  <c r="F163" i="5" s="1"/>
  <c r="D360" i="5"/>
  <c r="D163" i="5" s="1"/>
  <c r="C360" i="5"/>
  <c r="T349" i="5"/>
  <c r="T162" i="5" s="1"/>
  <c r="S349" i="5"/>
  <c r="S162" i="5" s="1"/>
  <c r="R349" i="5"/>
  <c r="R162" i="5" s="1"/>
  <c r="Q349" i="5"/>
  <c r="Q162" i="5" s="1"/>
  <c r="P349" i="5"/>
  <c r="P162" i="5" s="1"/>
  <c r="O349" i="5"/>
  <c r="O162" i="5" s="1"/>
  <c r="N349" i="5"/>
  <c r="N162" i="5" s="1"/>
  <c r="L349" i="5"/>
  <c r="L162" i="5" s="1"/>
  <c r="K349" i="5"/>
  <c r="K162" i="5" s="1"/>
  <c r="J349" i="5"/>
  <c r="J162" i="5" s="1"/>
  <c r="I349" i="5"/>
  <c r="I162" i="5" s="1"/>
  <c r="H349" i="5"/>
  <c r="H162" i="5" s="1"/>
  <c r="G349" i="5"/>
  <c r="G162" i="5" s="1"/>
  <c r="F349" i="5"/>
  <c r="F162" i="5" s="1"/>
  <c r="D349" i="5"/>
  <c r="D162" i="5" s="1"/>
  <c r="C349" i="5"/>
  <c r="T331" i="5"/>
  <c r="T161" i="5" s="1"/>
  <c r="S331" i="5"/>
  <c r="S161" i="5" s="1"/>
  <c r="R331" i="5"/>
  <c r="R161" i="5" s="1"/>
  <c r="Q331" i="5"/>
  <c r="Q161" i="5" s="1"/>
  <c r="P331" i="5"/>
  <c r="P161" i="5" s="1"/>
  <c r="O331" i="5"/>
  <c r="O161" i="5" s="1"/>
  <c r="N331" i="5"/>
  <c r="N161" i="5" s="1"/>
  <c r="U161" i="5" s="1"/>
  <c r="L331" i="5"/>
  <c r="L161" i="5" s="1"/>
  <c r="K331" i="5"/>
  <c r="K161" i="5" s="1"/>
  <c r="J331" i="5"/>
  <c r="J161" i="5" s="1"/>
  <c r="I331" i="5"/>
  <c r="I161" i="5" s="1"/>
  <c r="H331" i="5"/>
  <c r="H161" i="5" s="1"/>
  <c r="G331" i="5"/>
  <c r="G161" i="5" s="1"/>
  <c r="F331" i="5"/>
  <c r="F161" i="5" s="1"/>
  <c r="D331" i="5"/>
  <c r="D161" i="5" s="1"/>
  <c r="C331" i="5"/>
  <c r="C161" i="5" s="1"/>
  <c r="T319" i="5"/>
  <c r="T160" i="5" s="1"/>
  <c r="S319" i="5"/>
  <c r="S160" i="5" s="1"/>
  <c r="R319" i="5"/>
  <c r="R160" i="5" s="1"/>
  <c r="Q319" i="5"/>
  <c r="Q160" i="5" s="1"/>
  <c r="P319" i="5"/>
  <c r="P160" i="5" s="1"/>
  <c r="O319" i="5"/>
  <c r="O160" i="5" s="1"/>
  <c r="N319" i="5"/>
  <c r="N160" i="5" s="1"/>
  <c r="U160" i="5" s="1"/>
  <c r="L319" i="5"/>
  <c r="L160" i="5" s="1"/>
  <c r="K319" i="5"/>
  <c r="K160" i="5" s="1"/>
  <c r="J319" i="5"/>
  <c r="J160" i="5" s="1"/>
  <c r="I319" i="5"/>
  <c r="I160" i="5" s="1"/>
  <c r="H319" i="5"/>
  <c r="H160" i="5" s="1"/>
  <c r="G319" i="5"/>
  <c r="G160" i="5" s="1"/>
  <c r="F319" i="5"/>
  <c r="F160" i="5" s="1"/>
  <c r="D319" i="5"/>
  <c r="D160" i="5" s="1"/>
  <c r="C319" i="5"/>
  <c r="C160" i="5" s="1"/>
  <c r="T301" i="5"/>
  <c r="T159" i="5" s="1"/>
  <c r="S301" i="5"/>
  <c r="S159" i="5" s="1"/>
  <c r="R301" i="5"/>
  <c r="R159" i="5" s="1"/>
  <c r="Q301" i="5"/>
  <c r="Q159" i="5" s="1"/>
  <c r="P301" i="5"/>
  <c r="P159" i="5" s="1"/>
  <c r="O301" i="5"/>
  <c r="O159" i="5" s="1"/>
  <c r="N301" i="5"/>
  <c r="N159" i="5" s="1"/>
  <c r="U159" i="5" s="1"/>
  <c r="L301" i="5"/>
  <c r="L159" i="5" s="1"/>
  <c r="K301" i="5"/>
  <c r="K159" i="5" s="1"/>
  <c r="J301" i="5"/>
  <c r="J159" i="5" s="1"/>
  <c r="I301" i="5"/>
  <c r="I159" i="5" s="1"/>
  <c r="H301" i="5"/>
  <c r="H159" i="5" s="1"/>
  <c r="G301" i="5"/>
  <c r="G159" i="5" s="1"/>
  <c r="F301" i="5"/>
  <c r="F159" i="5" s="1"/>
  <c r="D301" i="5"/>
  <c r="D159" i="5" s="1"/>
  <c r="C301" i="5"/>
  <c r="T285" i="5"/>
  <c r="T158" i="5" s="1"/>
  <c r="S285" i="5"/>
  <c r="S158" i="5" s="1"/>
  <c r="R285" i="5"/>
  <c r="R158" i="5" s="1"/>
  <c r="Q285" i="5"/>
  <c r="Q158" i="5" s="1"/>
  <c r="P285" i="5"/>
  <c r="P158" i="5" s="1"/>
  <c r="O285" i="5"/>
  <c r="O158" i="5" s="1"/>
  <c r="N285" i="5"/>
  <c r="N158" i="5" s="1"/>
  <c r="U158" i="5" s="1"/>
  <c r="L285" i="5"/>
  <c r="L158" i="5" s="1"/>
  <c r="K285" i="5"/>
  <c r="K158" i="5" s="1"/>
  <c r="J285" i="5"/>
  <c r="J158" i="5" s="1"/>
  <c r="I285" i="5"/>
  <c r="I158" i="5" s="1"/>
  <c r="H285" i="5"/>
  <c r="H158" i="5" s="1"/>
  <c r="G285" i="5"/>
  <c r="G158" i="5" s="1"/>
  <c r="F285" i="5"/>
  <c r="F158" i="5" s="1"/>
  <c r="D285" i="5"/>
  <c r="D158" i="5" s="1"/>
  <c r="C285" i="5"/>
  <c r="T264" i="5"/>
  <c r="T157" i="5" s="1"/>
  <c r="S264" i="5"/>
  <c r="S157" i="5" s="1"/>
  <c r="R264" i="5"/>
  <c r="R157" i="5" s="1"/>
  <c r="Q264" i="5"/>
  <c r="Q157" i="5" s="1"/>
  <c r="P264" i="5"/>
  <c r="P157" i="5" s="1"/>
  <c r="O264" i="5"/>
  <c r="O157" i="5" s="1"/>
  <c r="N264" i="5"/>
  <c r="N157" i="5" s="1"/>
  <c r="U157" i="5" s="1"/>
  <c r="L264" i="5"/>
  <c r="L157" i="5" s="1"/>
  <c r="K264" i="5"/>
  <c r="K157" i="5" s="1"/>
  <c r="J264" i="5"/>
  <c r="J157" i="5" s="1"/>
  <c r="I264" i="5"/>
  <c r="I157" i="5" s="1"/>
  <c r="H264" i="5"/>
  <c r="H157" i="5" s="1"/>
  <c r="G264" i="5"/>
  <c r="G157" i="5" s="1"/>
  <c r="F264" i="5"/>
  <c r="F157" i="5" s="1"/>
  <c r="D264" i="5"/>
  <c r="D157" i="5" s="1"/>
  <c r="C264" i="5"/>
  <c r="C157" i="5" s="1"/>
  <c r="T243" i="5"/>
  <c r="T156" i="5" s="1"/>
  <c r="S243" i="5"/>
  <c r="S156" i="5" s="1"/>
  <c r="R243" i="5"/>
  <c r="R156" i="5" s="1"/>
  <c r="Q243" i="5"/>
  <c r="Q156" i="5" s="1"/>
  <c r="P243" i="5"/>
  <c r="P156" i="5" s="1"/>
  <c r="O243" i="5"/>
  <c r="O156" i="5" s="1"/>
  <c r="N243" i="5"/>
  <c r="N156" i="5" s="1"/>
  <c r="U156" i="5" s="1"/>
  <c r="L243" i="5"/>
  <c r="L156" i="5" s="1"/>
  <c r="K243" i="5"/>
  <c r="K156" i="5" s="1"/>
  <c r="J243" i="5"/>
  <c r="J156" i="5" s="1"/>
  <c r="I243" i="5"/>
  <c r="I156" i="5" s="1"/>
  <c r="H243" i="5"/>
  <c r="H156" i="5" s="1"/>
  <c r="G243" i="5"/>
  <c r="G156" i="5" s="1"/>
  <c r="F243" i="5"/>
  <c r="F156" i="5" s="1"/>
  <c r="D243" i="5"/>
  <c r="D156" i="5" s="1"/>
  <c r="C243" i="5"/>
  <c r="T223" i="5"/>
  <c r="T155" i="5" s="1"/>
  <c r="S223" i="5"/>
  <c r="S155" i="5" s="1"/>
  <c r="R223" i="5"/>
  <c r="R155" i="5" s="1"/>
  <c r="Q223" i="5"/>
  <c r="Q155" i="5" s="1"/>
  <c r="P223" i="5"/>
  <c r="P155" i="5" s="1"/>
  <c r="O223" i="5"/>
  <c r="O155" i="5" s="1"/>
  <c r="N223" i="5"/>
  <c r="N155" i="5" s="1"/>
  <c r="U155" i="5" s="1"/>
  <c r="L223" i="5"/>
  <c r="L155" i="5" s="1"/>
  <c r="K223" i="5"/>
  <c r="K155" i="5" s="1"/>
  <c r="J223" i="5"/>
  <c r="J155" i="5" s="1"/>
  <c r="I223" i="5"/>
  <c r="I155" i="5" s="1"/>
  <c r="H223" i="5"/>
  <c r="H155" i="5" s="1"/>
  <c r="G223" i="5"/>
  <c r="G155" i="5" s="1"/>
  <c r="F223" i="5"/>
  <c r="F155" i="5" s="1"/>
  <c r="D223" i="5"/>
  <c r="D155" i="5" s="1"/>
  <c r="T204" i="5"/>
  <c r="T154" i="5" s="1"/>
  <c r="S204" i="5"/>
  <c r="S154" i="5" s="1"/>
  <c r="R204" i="5"/>
  <c r="R154" i="5" s="1"/>
  <c r="Q204" i="5"/>
  <c r="Q154" i="5" s="1"/>
  <c r="P204" i="5"/>
  <c r="P154" i="5" s="1"/>
  <c r="O204" i="5"/>
  <c r="O154" i="5" s="1"/>
  <c r="N204" i="5"/>
  <c r="N154" i="5" s="1"/>
  <c r="L204" i="5"/>
  <c r="L154" i="5" s="1"/>
  <c r="K204" i="5"/>
  <c r="K154" i="5" s="1"/>
  <c r="J204" i="5"/>
  <c r="J154" i="5" s="1"/>
  <c r="I204" i="5"/>
  <c r="I154" i="5" s="1"/>
  <c r="H204" i="5"/>
  <c r="H154" i="5" s="1"/>
  <c r="G204" i="5"/>
  <c r="G154" i="5" s="1"/>
  <c r="F204" i="5"/>
  <c r="F154" i="5" s="1"/>
  <c r="D204" i="5"/>
  <c r="D154" i="5" s="1"/>
  <c r="T186" i="5"/>
  <c r="T153" i="5" s="1"/>
  <c r="T168" i="5" s="1"/>
  <c r="S186" i="5"/>
  <c r="S153" i="5" s="1"/>
  <c r="S168" i="5" s="1"/>
  <c r="R186" i="5"/>
  <c r="R153" i="5" s="1"/>
  <c r="Q186" i="5"/>
  <c r="Q153" i="5" s="1"/>
  <c r="P186" i="5"/>
  <c r="P153" i="5" s="1"/>
  <c r="P168" i="5" s="1"/>
  <c r="O186" i="5"/>
  <c r="O153" i="5" s="1"/>
  <c r="O168" i="5" s="1"/>
  <c r="N186" i="5"/>
  <c r="N153" i="5" s="1"/>
  <c r="L186" i="5"/>
  <c r="L153" i="5" s="1"/>
  <c r="K186" i="5"/>
  <c r="K153" i="5" s="1"/>
  <c r="K168" i="5" s="1"/>
  <c r="J186" i="5"/>
  <c r="J153" i="5" s="1"/>
  <c r="J168" i="5" s="1"/>
  <c r="I186" i="5"/>
  <c r="I153" i="5" s="1"/>
  <c r="H186" i="5"/>
  <c r="H153" i="5" s="1"/>
  <c r="G186" i="5"/>
  <c r="G153" i="5" s="1"/>
  <c r="G168" i="5" s="1"/>
  <c r="F186" i="5"/>
  <c r="F153" i="5" s="1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2" i="5"/>
  <c r="U303" i="5"/>
  <c r="U304" i="5"/>
  <c r="U305" i="5"/>
  <c r="U306" i="5"/>
  <c r="U307" i="5"/>
  <c r="U308" i="5"/>
  <c r="U309" i="5"/>
  <c r="U310" i="5"/>
  <c r="U311" i="5"/>
  <c r="U312" i="5"/>
  <c r="U313" i="5"/>
  <c r="U314" i="5"/>
  <c r="U315" i="5"/>
  <c r="U316" i="5"/>
  <c r="U317" i="5"/>
  <c r="U318" i="5"/>
  <c r="U320" i="5"/>
  <c r="U321" i="5"/>
  <c r="U322" i="5"/>
  <c r="U323" i="5"/>
  <c r="U324" i="5"/>
  <c r="U325" i="5"/>
  <c r="U326" i="5"/>
  <c r="U327" i="5"/>
  <c r="U328" i="5"/>
  <c r="U329" i="5"/>
  <c r="U330" i="5"/>
  <c r="U332" i="5"/>
  <c r="U333" i="5"/>
  <c r="U334" i="5"/>
  <c r="U335" i="5"/>
  <c r="U336" i="5"/>
  <c r="U337" i="5"/>
  <c r="U338" i="5"/>
  <c r="U339" i="5"/>
  <c r="U340" i="5"/>
  <c r="U341" i="5"/>
  <c r="U342" i="5"/>
  <c r="U343" i="5"/>
  <c r="U344" i="5"/>
  <c r="U345" i="5"/>
  <c r="U346" i="5"/>
  <c r="U347" i="5"/>
  <c r="U348" i="5"/>
  <c r="U350" i="5"/>
  <c r="U351" i="5"/>
  <c r="U352" i="5"/>
  <c r="U353" i="5"/>
  <c r="U354" i="5"/>
  <c r="U355" i="5"/>
  <c r="U356" i="5"/>
  <c r="U357" i="5"/>
  <c r="U358" i="5"/>
  <c r="U359" i="5"/>
  <c r="U361" i="5"/>
  <c r="U362" i="5"/>
  <c r="U363" i="5"/>
  <c r="U364" i="5"/>
  <c r="U365" i="5"/>
  <c r="U366" i="5"/>
  <c r="U367" i="5"/>
  <c r="U368" i="5"/>
  <c r="U369" i="5"/>
  <c r="U370" i="5"/>
  <c r="U371" i="5"/>
  <c r="U372" i="5"/>
  <c r="U373" i="5"/>
  <c r="U374" i="5"/>
  <c r="U375" i="5"/>
  <c r="U376" i="5"/>
  <c r="U377" i="5"/>
  <c r="U379" i="5"/>
  <c r="U380" i="5"/>
  <c r="U381" i="5"/>
  <c r="U382" i="5"/>
  <c r="U383" i="5"/>
  <c r="U384" i="5"/>
  <c r="U385" i="5"/>
  <c r="U386" i="5"/>
  <c r="U387" i="5"/>
  <c r="U388" i="5"/>
  <c r="U389" i="5"/>
  <c r="U390" i="5"/>
  <c r="U391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5" i="5"/>
  <c r="U416" i="5"/>
  <c r="U417" i="5"/>
  <c r="U418" i="5"/>
  <c r="U419" i="5"/>
  <c r="U420" i="5"/>
  <c r="U421" i="5"/>
  <c r="U422" i="5"/>
  <c r="U423" i="5"/>
  <c r="U424" i="5"/>
  <c r="U425" i="5"/>
  <c r="U426" i="5"/>
  <c r="U427" i="5"/>
  <c r="U428" i="5"/>
  <c r="U429" i="5"/>
  <c r="U430" i="5"/>
  <c r="U431" i="5"/>
  <c r="U432" i="5"/>
  <c r="U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20" i="5"/>
  <c r="M321" i="5"/>
  <c r="M322" i="5"/>
  <c r="M323" i="5"/>
  <c r="M324" i="5"/>
  <c r="M325" i="5"/>
  <c r="M326" i="5"/>
  <c r="M327" i="5"/>
  <c r="M328" i="5"/>
  <c r="M329" i="5"/>
  <c r="M330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50" i="5"/>
  <c r="M351" i="5"/>
  <c r="M352" i="5"/>
  <c r="M353" i="5"/>
  <c r="M354" i="5"/>
  <c r="M355" i="5"/>
  <c r="M356" i="5"/>
  <c r="M357" i="5"/>
  <c r="M358" i="5"/>
  <c r="M359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171" i="5"/>
  <c r="M186" i="5" s="1"/>
  <c r="C223" i="5"/>
  <c r="C155" i="5" s="1"/>
  <c r="E155" i="5" s="1"/>
  <c r="C204" i="5"/>
  <c r="C154" i="5" s="1"/>
  <c r="E154" i="5" s="1"/>
  <c r="M433" i="5" l="1"/>
  <c r="H168" i="5"/>
  <c r="Q168" i="5"/>
  <c r="M331" i="5"/>
  <c r="I168" i="5"/>
  <c r="R168" i="5"/>
  <c r="E243" i="5"/>
  <c r="C156" i="5"/>
  <c r="E156" i="5" s="1"/>
  <c r="E157" i="5"/>
  <c r="E285" i="5"/>
  <c r="C158" i="5"/>
  <c r="E158" i="5" s="1"/>
  <c r="E301" i="5"/>
  <c r="C159" i="5"/>
  <c r="E159" i="5" s="1"/>
  <c r="E160" i="5"/>
  <c r="E161" i="5"/>
  <c r="E349" i="5"/>
  <c r="C162" i="5"/>
  <c r="E162" i="5" s="1"/>
  <c r="E360" i="5"/>
  <c r="C163" i="5"/>
  <c r="E163" i="5" s="1"/>
  <c r="E414" i="5"/>
  <c r="C166" i="5"/>
  <c r="E166" i="5" s="1"/>
  <c r="E167" i="5"/>
  <c r="U162" i="5"/>
  <c r="U163" i="5"/>
  <c r="U164" i="5"/>
  <c r="U165" i="5"/>
  <c r="U166" i="5"/>
  <c r="U167" i="5"/>
  <c r="M243" i="5"/>
  <c r="L168" i="5"/>
  <c r="U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414" i="5"/>
  <c r="M360" i="5"/>
  <c r="U153" i="5"/>
  <c r="N168" i="5"/>
  <c r="M154" i="5"/>
  <c r="M153" i="5"/>
  <c r="F168" i="5"/>
  <c r="M392" i="5"/>
  <c r="M378" i="5"/>
  <c r="M349" i="5"/>
  <c r="M319" i="5"/>
  <c r="M301" i="5"/>
  <c r="M285" i="5"/>
  <c r="M264" i="5"/>
  <c r="M223" i="5"/>
  <c r="M204" i="5"/>
  <c r="M435" i="5" s="1"/>
  <c r="U378" i="5"/>
  <c r="U243" i="5"/>
  <c r="U414" i="5"/>
  <c r="U360" i="5"/>
  <c r="U331" i="5"/>
  <c r="U204" i="5"/>
  <c r="U433" i="5"/>
  <c r="E264" i="5"/>
  <c r="E331" i="5"/>
  <c r="E392" i="5"/>
  <c r="U392" i="5"/>
  <c r="U349" i="5"/>
  <c r="U319" i="5"/>
  <c r="U301" i="5"/>
  <c r="U285" i="5"/>
  <c r="U264" i="5"/>
  <c r="U223" i="5"/>
  <c r="U186" i="5"/>
  <c r="E378" i="5"/>
  <c r="E319" i="5"/>
  <c r="E204" i="5"/>
  <c r="E223" i="5"/>
  <c r="E184" i="5"/>
  <c r="E173" i="5"/>
  <c r="E177" i="5"/>
  <c r="E181" i="5"/>
  <c r="E185" i="5"/>
  <c r="D186" i="5"/>
  <c r="D153" i="5" s="1"/>
  <c r="D168" i="5" s="1"/>
  <c r="C186" i="5"/>
  <c r="C153" i="5" s="1"/>
  <c r="T144" i="5"/>
  <c r="S144" i="5"/>
  <c r="R144" i="5"/>
  <c r="Q144" i="5"/>
  <c r="P144" i="5"/>
  <c r="O144" i="5"/>
  <c r="N144" i="5"/>
  <c r="L144" i="5"/>
  <c r="K144" i="5"/>
  <c r="J144" i="5"/>
  <c r="I144" i="5"/>
  <c r="H144" i="5"/>
  <c r="G144" i="5"/>
  <c r="F144" i="5"/>
  <c r="D144" i="5"/>
  <c r="C144" i="5"/>
  <c r="U143" i="5"/>
  <c r="M143" i="5"/>
  <c r="E143" i="5"/>
  <c r="U142" i="5"/>
  <c r="M142" i="5"/>
  <c r="E142" i="5"/>
  <c r="U141" i="5"/>
  <c r="M141" i="5"/>
  <c r="E141" i="5"/>
  <c r="U140" i="5"/>
  <c r="M140" i="5"/>
  <c r="E140" i="5"/>
  <c r="U139" i="5"/>
  <c r="M139" i="5"/>
  <c r="E139" i="5"/>
  <c r="U138" i="5"/>
  <c r="M138" i="5"/>
  <c r="E138" i="5"/>
  <c r="U137" i="5"/>
  <c r="M137" i="5"/>
  <c r="E137" i="5"/>
  <c r="U136" i="5"/>
  <c r="M136" i="5"/>
  <c r="E136" i="5"/>
  <c r="U135" i="5"/>
  <c r="M135" i="5"/>
  <c r="E135" i="5"/>
  <c r="U134" i="5"/>
  <c r="M134" i="5"/>
  <c r="E134" i="5"/>
  <c r="U133" i="5"/>
  <c r="M133" i="5"/>
  <c r="E133" i="5"/>
  <c r="U132" i="5"/>
  <c r="M132" i="5"/>
  <c r="E132" i="5"/>
  <c r="U131" i="5"/>
  <c r="M131" i="5"/>
  <c r="E131" i="5"/>
  <c r="U130" i="5"/>
  <c r="M130" i="5"/>
  <c r="E130" i="5"/>
  <c r="U129" i="5"/>
  <c r="M129" i="5"/>
  <c r="E129" i="5"/>
  <c r="T122" i="5"/>
  <c r="S122" i="5"/>
  <c r="R122" i="5"/>
  <c r="Q122" i="5"/>
  <c r="P122" i="5"/>
  <c r="O122" i="5"/>
  <c r="N122" i="5"/>
  <c r="L122" i="5"/>
  <c r="K122" i="5"/>
  <c r="J122" i="5"/>
  <c r="I122" i="5"/>
  <c r="H122" i="5"/>
  <c r="G122" i="5"/>
  <c r="F122" i="5"/>
  <c r="D122" i="5"/>
  <c r="C122" i="5"/>
  <c r="U121" i="5"/>
  <c r="M121" i="5"/>
  <c r="E121" i="5"/>
  <c r="U120" i="5"/>
  <c r="M120" i="5"/>
  <c r="E120" i="5"/>
  <c r="U119" i="5"/>
  <c r="M119" i="5"/>
  <c r="E119" i="5"/>
  <c r="U118" i="5"/>
  <c r="M118" i="5"/>
  <c r="E118" i="5"/>
  <c r="U117" i="5"/>
  <c r="M117" i="5"/>
  <c r="E117" i="5"/>
  <c r="U116" i="5"/>
  <c r="M116" i="5"/>
  <c r="E116" i="5"/>
  <c r="U115" i="5"/>
  <c r="M115" i="5"/>
  <c r="E115" i="5"/>
  <c r="U114" i="5"/>
  <c r="M114" i="5"/>
  <c r="E114" i="5"/>
  <c r="U113" i="5"/>
  <c r="M113" i="5"/>
  <c r="E113" i="5"/>
  <c r="U112" i="5"/>
  <c r="M112" i="5"/>
  <c r="E112" i="5"/>
  <c r="U111" i="5"/>
  <c r="M111" i="5"/>
  <c r="E111" i="5"/>
  <c r="U110" i="5"/>
  <c r="M110" i="5"/>
  <c r="E110" i="5"/>
  <c r="U109" i="5"/>
  <c r="M109" i="5"/>
  <c r="E109" i="5"/>
  <c r="U108" i="5"/>
  <c r="U122" i="5" s="1"/>
  <c r="M108" i="5"/>
  <c r="E108" i="5"/>
  <c r="U107" i="5"/>
  <c r="M107" i="5"/>
  <c r="E107" i="5"/>
  <c r="T99" i="5"/>
  <c r="S99" i="5"/>
  <c r="R99" i="5"/>
  <c r="Q99" i="5"/>
  <c r="P99" i="5"/>
  <c r="O99" i="5"/>
  <c r="N99" i="5"/>
  <c r="L99" i="5"/>
  <c r="K99" i="5"/>
  <c r="J99" i="5"/>
  <c r="I99" i="5"/>
  <c r="H99" i="5"/>
  <c r="G99" i="5"/>
  <c r="F99" i="5"/>
  <c r="D99" i="5"/>
  <c r="C99" i="5"/>
  <c r="U98" i="5"/>
  <c r="M98" i="5"/>
  <c r="E98" i="5"/>
  <c r="U97" i="5"/>
  <c r="M97" i="5"/>
  <c r="E97" i="5"/>
  <c r="U96" i="5"/>
  <c r="M96" i="5"/>
  <c r="E96" i="5"/>
  <c r="U95" i="5"/>
  <c r="M95" i="5"/>
  <c r="E95" i="5"/>
  <c r="U94" i="5"/>
  <c r="M94" i="5"/>
  <c r="E94" i="5"/>
  <c r="U93" i="5"/>
  <c r="M93" i="5"/>
  <c r="E93" i="5"/>
  <c r="U92" i="5"/>
  <c r="M92" i="5"/>
  <c r="E92" i="5"/>
  <c r="U91" i="5"/>
  <c r="M91" i="5"/>
  <c r="E91" i="5"/>
  <c r="U90" i="5"/>
  <c r="M90" i="5"/>
  <c r="E90" i="5"/>
  <c r="U89" i="5"/>
  <c r="M89" i="5"/>
  <c r="E89" i="5"/>
  <c r="U88" i="5"/>
  <c r="M88" i="5"/>
  <c r="E88" i="5"/>
  <c r="U87" i="5"/>
  <c r="M87" i="5"/>
  <c r="E87" i="5"/>
  <c r="U86" i="5"/>
  <c r="M86" i="5"/>
  <c r="E86" i="5"/>
  <c r="U85" i="5"/>
  <c r="M85" i="5"/>
  <c r="E85" i="5"/>
  <c r="U84" i="5"/>
  <c r="M84" i="5"/>
  <c r="E84" i="5"/>
  <c r="T49" i="5"/>
  <c r="S49" i="5"/>
  <c r="R49" i="5"/>
  <c r="Q49" i="5"/>
  <c r="P49" i="5"/>
  <c r="O49" i="5"/>
  <c r="N49" i="5"/>
  <c r="L49" i="5"/>
  <c r="K49" i="5"/>
  <c r="J49" i="5"/>
  <c r="I49" i="5"/>
  <c r="H49" i="5"/>
  <c r="G49" i="5"/>
  <c r="F49" i="5"/>
  <c r="D49" i="5"/>
  <c r="C49" i="5"/>
  <c r="U48" i="5"/>
  <c r="M48" i="5"/>
  <c r="E48" i="5"/>
  <c r="U47" i="5"/>
  <c r="M47" i="5"/>
  <c r="E47" i="5"/>
  <c r="U46" i="5"/>
  <c r="M46" i="5"/>
  <c r="E46" i="5"/>
  <c r="U45" i="5"/>
  <c r="M45" i="5"/>
  <c r="E45" i="5"/>
  <c r="U44" i="5"/>
  <c r="M44" i="5"/>
  <c r="E44" i="5"/>
  <c r="U43" i="5"/>
  <c r="M43" i="5"/>
  <c r="E43" i="5"/>
  <c r="U42" i="5"/>
  <c r="M42" i="5"/>
  <c r="E42" i="5"/>
  <c r="U41" i="5"/>
  <c r="M41" i="5"/>
  <c r="E41" i="5"/>
  <c r="U40" i="5"/>
  <c r="M40" i="5"/>
  <c r="E40" i="5"/>
  <c r="U39" i="5"/>
  <c r="M39" i="5"/>
  <c r="E39" i="5"/>
  <c r="U38" i="5"/>
  <c r="M38" i="5"/>
  <c r="E38" i="5"/>
  <c r="U37" i="5"/>
  <c r="M37" i="5"/>
  <c r="E37" i="5"/>
  <c r="U36" i="5"/>
  <c r="M36" i="5"/>
  <c r="E36" i="5"/>
  <c r="U35" i="5"/>
  <c r="M35" i="5"/>
  <c r="E35" i="5"/>
  <c r="U34" i="5"/>
  <c r="M34" i="5"/>
  <c r="E34" i="5"/>
  <c r="T24" i="5"/>
  <c r="S24" i="5"/>
  <c r="R24" i="5"/>
  <c r="Q24" i="5"/>
  <c r="P24" i="5"/>
  <c r="O24" i="5"/>
  <c r="N24" i="5"/>
  <c r="L24" i="5"/>
  <c r="K24" i="5"/>
  <c r="J24" i="5"/>
  <c r="I24" i="5"/>
  <c r="H24" i="5"/>
  <c r="G24" i="5"/>
  <c r="F24" i="5"/>
  <c r="D24" i="5"/>
  <c r="C24" i="5"/>
  <c r="U23" i="5"/>
  <c r="M23" i="5"/>
  <c r="E23" i="5"/>
  <c r="U22" i="5"/>
  <c r="M22" i="5"/>
  <c r="E22" i="5"/>
  <c r="U21" i="5"/>
  <c r="M21" i="5"/>
  <c r="E21" i="5"/>
  <c r="U20" i="5"/>
  <c r="M20" i="5"/>
  <c r="E20" i="5"/>
  <c r="U19" i="5"/>
  <c r="M19" i="5"/>
  <c r="E19" i="5"/>
  <c r="U18" i="5"/>
  <c r="M18" i="5"/>
  <c r="E18" i="5"/>
  <c r="U17" i="5"/>
  <c r="M17" i="5"/>
  <c r="E17" i="5"/>
  <c r="U16" i="5"/>
  <c r="M16" i="5"/>
  <c r="E16" i="5"/>
  <c r="U15" i="5"/>
  <c r="M15" i="5"/>
  <c r="E15" i="5"/>
  <c r="U14" i="5"/>
  <c r="M14" i="5"/>
  <c r="E14" i="5"/>
  <c r="U13" i="5"/>
  <c r="M13" i="5"/>
  <c r="E13" i="5"/>
  <c r="U12" i="5"/>
  <c r="M12" i="5"/>
  <c r="E12" i="5"/>
  <c r="U11" i="5"/>
  <c r="M11" i="5"/>
  <c r="E11" i="5"/>
  <c r="U10" i="5"/>
  <c r="M10" i="5"/>
  <c r="E10" i="5"/>
  <c r="U9" i="5"/>
  <c r="M9" i="5"/>
  <c r="E9" i="5"/>
  <c r="K271" i="4"/>
  <c r="J271" i="4"/>
  <c r="I271" i="4"/>
  <c r="F271" i="4"/>
  <c r="G269" i="4"/>
  <c r="G271" i="4" s="1"/>
  <c r="F269" i="4"/>
  <c r="D269" i="4"/>
  <c r="C269" i="4"/>
  <c r="H268" i="4"/>
  <c r="E268" i="4"/>
  <c r="H267" i="4"/>
  <c r="E267" i="4"/>
  <c r="H266" i="4"/>
  <c r="E266" i="4"/>
  <c r="H265" i="4"/>
  <c r="E265" i="4"/>
  <c r="H264" i="4"/>
  <c r="E264" i="4"/>
  <c r="H263" i="4"/>
  <c r="E263" i="4"/>
  <c r="H262" i="4"/>
  <c r="E262" i="4"/>
  <c r="H261" i="4"/>
  <c r="E261" i="4"/>
  <c r="H260" i="4"/>
  <c r="E260" i="4"/>
  <c r="H259" i="4"/>
  <c r="E259" i="4"/>
  <c r="H258" i="4"/>
  <c r="E258" i="4"/>
  <c r="H257" i="4"/>
  <c r="E257" i="4"/>
  <c r="H256" i="4"/>
  <c r="E256" i="4"/>
  <c r="H255" i="4"/>
  <c r="E255" i="4"/>
  <c r="H254" i="4"/>
  <c r="E254" i="4"/>
  <c r="H253" i="4"/>
  <c r="E253" i="4"/>
  <c r="H252" i="4"/>
  <c r="E252" i="4"/>
  <c r="H251" i="4"/>
  <c r="E251" i="4"/>
  <c r="E269" i="4" s="1"/>
  <c r="D250" i="4"/>
  <c r="C250" i="4"/>
  <c r="H249" i="4"/>
  <c r="E249" i="4"/>
  <c r="H248" i="4"/>
  <c r="E248" i="4"/>
  <c r="H247" i="4"/>
  <c r="E247" i="4"/>
  <c r="H246" i="4"/>
  <c r="E246" i="4"/>
  <c r="H245" i="4"/>
  <c r="E245" i="4"/>
  <c r="H244" i="4"/>
  <c r="E244" i="4"/>
  <c r="H243" i="4"/>
  <c r="E243" i="4"/>
  <c r="H242" i="4"/>
  <c r="E242" i="4"/>
  <c r="H241" i="4"/>
  <c r="E241" i="4"/>
  <c r="H240" i="4"/>
  <c r="E240" i="4"/>
  <c r="H239" i="4"/>
  <c r="E239" i="4"/>
  <c r="H238" i="4"/>
  <c r="E238" i="4"/>
  <c r="H237" i="4"/>
  <c r="E237" i="4"/>
  <c r="H236" i="4"/>
  <c r="E236" i="4"/>
  <c r="H235" i="4"/>
  <c r="E235" i="4"/>
  <c r="H234" i="4"/>
  <c r="E234" i="4"/>
  <c r="H233" i="4"/>
  <c r="E233" i="4"/>
  <c r="H232" i="4"/>
  <c r="E232" i="4"/>
  <c r="H231" i="4"/>
  <c r="E231" i="4"/>
  <c r="H230" i="4"/>
  <c r="E230" i="4"/>
  <c r="H229" i="4"/>
  <c r="E229" i="4"/>
  <c r="D228" i="4"/>
  <c r="C228" i="4"/>
  <c r="H227" i="4"/>
  <c r="E227" i="4"/>
  <c r="H226" i="4"/>
  <c r="E226" i="4"/>
  <c r="H225" i="4"/>
  <c r="E225" i="4"/>
  <c r="H224" i="4"/>
  <c r="E224" i="4"/>
  <c r="H223" i="4"/>
  <c r="E223" i="4"/>
  <c r="H222" i="4"/>
  <c r="E222" i="4"/>
  <c r="H221" i="4"/>
  <c r="E221" i="4"/>
  <c r="H220" i="4"/>
  <c r="E220" i="4"/>
  <c r="H219" i="4"/>
  <c r="E219" i="4"/>
  <c r="H218" i="4"/>
  <c r="E218" i="4"/>
  <c r="H217" i="4"/>
  <c r="E217" i="4"/>
  <c r="H216" i="4"/>
  <c r="E216" i="4"/>
  <c r="H215" i="4"/>
  <c r="E215" i="4"/>
  <c r="E228" i="4" s="1"/>
  <c r="D214" i="4"/>
  <c r="C214" i="4"/>
  <c r="H213" i="4"/>
  <c r="E213" i="4"/>
  <c r="H212" i="4"/>
  <c r="E212" i="4"/>
  <c r="H211" i="4"/>
  <c r="E211" i="4"/>
  <c r="H210" i="4"/>
  <c r="E210" i="4"/>
  <c r="H209" i="4"/>
  <c r="E209" i="4"/>
  <c r="H208" i="4"/>
  <c r="E208" i="4"/>
  <c r="H207" i="4"/>
  <c r="E207" i="4"/>
  <c r="H206" i="4"/>
  <c r="E206" i="4"/>
  <c r="H205" i="4"/>
  <c r="E205" i="4"/>
  <c r="H204" i="4"/>
  <c r="E204" i="4"/>
  <c r="H203" i="4"/>
  <c r="E203" i="4"/>
  <c r="H202" i="4"/>
  <c r="E202" i="4"/>
  <c r="H201" i="4"/>
  <c r="E201" i="4"/>
  <c r="H200" i="4"/>
  <c r="E200" i="4"/>
  <c r="H199" i="4"/>
  <c r="E199" i="4"/>
  <c r="H198" i="4"/>
  <c r="E198" i="4"/>
  <c r="H197" i="4"/>
  <c r="E197" i="4"/>
  <c r="D196" i="4"/>
  <c r="C196" i="4"/>
  <c r="H195" i="4"/>
  <c r="E195" i="4"/>
  <c r="H194" i="4"/>
  <c r="E194" i="4"/>
  <c r="H193" i="4"/>
  <c r="E193" i="4"/>
  <c r="H192" i="4"/>
  <c r="E192" i="4"/>
  <c r="H191" i="4"/>
  <c r="E191" i="4"/>
  <c r="H190" i="4"/>
  <c r="E190" i="4"/>
  <c r="H189" i="4"/>
  <c r="E189" i="4"/>
  <c r="H188" i="4"/>
  <c r="E188" i="4"/>
  <c r="H187" i="4"/>
  <c r="E187" i="4"/>
  <c r="E196" i="4" s="1"/>
  <c r="H186" i="4"/>
  <c r="E186" i="4"/>
  <c r="D185" i="4"/>
  <c r="C185" i="4"/>
  <c r="H184" i="4"/>
  <c r="E184" i="4"/>
  <c r="H183" i="4"/>
  <c r="E183" i="4"/>
  <c r="H182" i="4"/>
  <c r="E182" i="4"/>
  <c r="H181" i="4"/>
  <c r="E181" i="4"/>
  <c r="H180" i="4"/>
  <c r="E180" i="4"/>
  <c r="H179" i="4"/>
  <c r="E179" i="4"/>
  <c r="H178" i="4"/>
  <c r="E178" i="4"/>
  <c r="H177" i="4"/>
  <c r="E177" i="4"/>
  <c r="H176" i="4"/>
  <c r="E176" i="4"/>
  <c r="H175" i="4"/>
  <c r="E175" i="4"/>
  <c r="H174" i="4"/>
  <c r="E174" i="4"/>
  <c r="H173" i="4"/>
  <c r="E173" i="4"/>
  <c r="H172" i="4"/>
  <c r="E172" i="4"/>
  <c r="H171" i="4"/>
  <c r="E171" i="4"/>
  <c r="H170" i="4"/>
  <c r="E170" i="4"/>
  <c r="H169" i="4"/>
  <c r="E169" i="4"/>
  <c r="H168" i="4"/>
  <c r="E168" i="4"/>
  <c r="D167" i="4"/>
  <c r="C167" i="4"/>
  <c r="H166" i="4"/>
  <c r="E166" i="4"/>
  <c r="H165" i="4"/>
  <c r="E165" i="4"/>
  <c r="H164" i="4"/>
  <c r="E164" i="4"/>
  <c r="H163" i="4"/>
  <c r="E163" i="4"/>
  <c r="H162" i="4"/>
  <c r="E162" i="4"/>
  <c r="H161" i="4"/>
  <c r="E161" i="4"/>
  <c r="H160" i="4"/>
  <c r="E160" i="4"/>
  <c r="H159" i="4"/>
  <c r="E159" i="4"/>
  <c r="H158" i="4"/>
  <c r="E158" i="4"/>
  <c r="H157" i="4"/>
  <c r="E157" i="4"/>
  <c r="H156" i="4"/>
  <c r="H167" i="4" s="1"/>
  <c r="E156" i="4"/>
  <c r="D155" i="4"/>
  <c r="C155" i="4"/>
  <c r="H154" i="4"/>
  <c r="E154" i="4"/>
  <c r="H153" i="4"/>
  <c r="E153" i="4"/>
  <c r="H152" i="4"/>
  <c r="E152" i="4"/>
  <c r="H151" i="4"/>
  <c r="E151" i="4"/>
  <c r="H150" i="4"/>
  <c r="E150" i="4"/>
  <c r="H149" i="4"/>
  <c r="E149" i="4"/>
  <c r="H148" i="4"/>
  <c r="E148" i="4"/>
  <c r="H147" i="4"/>
  <c r="E147" i="4"/>
  <c r="H146" i="4"/>
  <c r="E146" i="4"/>
  <c r="H145" i="4"/>
  <c r="E145" i="4"/>
  <c r="H144" i="4"/>
  <c r="E144" i="4"/>
  <c r="H143" i="4"/>
  <c r="E143" i="4"/>
  <c r="H142" i="4"/>
  <c r="E142" i="4"/>
  <c r="H141" i="4"/>
  <c r="E141" i="4"/>
  <c r="H140" i="4"/>
  <c r="E140" i="4"/>
  <c r="H139" i="4"/>
  <c r="E139" i="4"/>
  <c r="H138" i="4"/>
  <c r="H155" i="4" s="1"/>
  <c r="E138" i="4"/>
  <c r="D137" i="4"/>
  <c r="C137" i="4"/>
  <c r="H136" i="4"/>
  <c r="E136" i="4"/>
  <c r="H135" i="4"/>
  <c r="E135" i="4"/>
  <c r="H134" i="4"/>
  <c r="E134" i="4"/>
  <c r="H133" i="4"/>
  <c r="E133" i="4"/>
  <c r="H132" i="4"/>
  <c r="E132" i="4"/>
  <c r="H131" i="4"/>
  <c r="E131" i="4"/>
  <c r="H130" i="4"/>
  <c r="E130" i="4"/>
  <c r="H129" i="4"/>
  <c r="E129" i="4"/>
  <c r="H128" i="4"/>
  <c r="E128" i="4"/>
  <c r="H127" i="4"/>
  <c r="E127" i="4"/>
  <c r="H126" i="4"/>
  <c r="E126" i="4"/>
  <c r="H125" i="4"/>
  <c r="E125" i="4"/>
  <c r="H124" i="4"/>
  <c r="E124" i="4"/>
  <c r="H123" i="4"/>
  <c r="E123" i="4"/>
  <c r="H122" i="4"/>
  <c r="H137" i="4" s="1"/>
  <c r="E122" i="4"/>
  <c r="D121" i="4"/>
  <c r="C121" i="4"/>
  <c r="H120" i="4"/>
  <c r="E120" i="4"/>
  <c r="H119" i="4"/>
  <c r="E119" i="4"/>
  <c r="H118" i="4"/>
  <c r="E118" i="4"/>
  <c r="H117" i="4"/>
  <c r="E117" i="4"/>
  <c r="H116" i="4"/>
  <c r="E116" i="4"/>
  <c r="H115" i="4"/>
  <c r="E115" i="4"/>
  <c r="H114" i="4"/>
  <c r="E114" i="4"/>
  <c r="H113" i="4"/>
  <c r="E113" i="4"/>
  <c r="H112" i="4"/>
  <c r="E112" i="4"/>
  <c r="H111" i="4"/>
  <c r="E111" i="4"/>
  <c r="H110" i="4"/>
  <c r="E110" i="4"/>
  <c r="H109" i="4"/>
  <c r="E109" i="4"/>
  <c r="H108" i="4"/>
  <c r="E108" i="4"/>
  <c r="H107" i="4"/>
  <c r="E107" i="4"/>
  <c r="H106" i="4"/>
  <c r="E106" i="4"/>
  <c r="H105" i="4"/>
  <c r="E105" i="4"/>
  <c r="H104" i="4"/>
  <c r="E104" i="4"/>
  <c r="H103" i="4"/>
  <c r="E103" i="4"/>
  <c r="H102" i="4"/>
  <c r="H121" i="4" s="1"/>
  <c r="E102" i="4"/>
  <c r="H101" i="4"/>
  <c r="E101" i="4"/>
  <c r="D100" i="4"/>
  <c r="C100" i="4"/>
  <c r="H99" i="4"/>
  <c r="E99" i="4"/>
  <c r="H98" i="4"/>
  <c r="E98" i="4"/>
  <c r="H97" i="4"/>
  <c r="E97" i="4"/>
  <c r="H96" i="4"/>
  <c r="E96" i="4"/>
  <c r="H95" i="4"/>
  <c r="E95" i="4"/>
  <c r="H94" i="4"/>
  <c r="E94" i="4"/>
  <c r="H93" i="4"/>
  <c r="E93" i="4"/>
  <c r="H92" i="4"/>
  <c r="E92" i="4"/>
  <c r="H91" i="4"/>
  <c r="E91" i="4"/>
  <c r="H90" i="4"/>
  <c r="E90" i="4"/>
  <c r="H89" i="4"/>
  <c r="E89" i="4"/>
  <c r="H88" i="4"/>
  <c r="E88" i="4"/>
  <c r="H87" i="4"/>
  <c r="E87" i="4"/>
  <c r="H86" i="4"/>
  <c r="E86" i="4"/>
  <c r="H85" i="4"/>
  <c r="E85" i="4"/>
  <c r="H84" i="4"/>
  <c r="E84" i="4"/>
  <c r="H83" i="4"/>
  <c r="E83" i="4"/>
  <c r="H82" i="4"/>
  <c r="E82" i="4"/>
  <c r="H81" i="4"/>
  <c r="E81" i="4"/>
  <c r="H80" i="4"/>
  <c r="E80" i="4"/>
  <c r="D79" i="4"/>
  <c r="C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E68" i="4"/>
  <c r="H67" i="4"/>
  <c r="E67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D59" i="4"/>
  <c r="C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D40" i="4"/>
  <c r="C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40" i="4" s="1"/>
  <c r="D22" i="4"/>
  <c r="D271" i="4" s="1"/>
  <c r="C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E22" i="4" s="1"/>
  <c r="N66" i="3"/>
  <c r="M66" i="3"/>
  <c r="L66" i="3"/>
  <c r="K66" i="3"/>
  <c r="J66" i="3"/>
  <c r="I66" i="3"/>
  <c r="H66" i="3"/>
  <c r="G66" i="3"/>
  <c r="F66" i="3"/>
  <c r="E66" i="3"/>
  <c r="D66" i="3"/>
  <c r="C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H22" i="4" l="1"/>
  <c r="H40" i="4"/>
  <c r="H196" i="4"/>
  <c r="H228" i="4"/>
  <c r="H269" i="4"/>
  <c r="U24" i="5"/>
  <c r="E99" i="5"/>
  <c r="M144" i="5"/>
  <c r="O44" i="3"/>
  <c r="E79" i="4"/>
  <c r="E167" i="4"/>
  <c r="E185" i="4"/>
  <c r="M49" i="5"/>
  <c r="U144" i="5"/>
  <c r="H79" i="4"/>
  <c r="H185" i="4"/>
  <c r="U99" i="5"/>
  <c r="E144" i="5"/>
  <c r="E49" i="5"/>
  <c r="M122" i="5"/>
  <c r="M168" i="5"/>
  <c r="E100" i="4"/>
  <c r="E214" i="4"/>
  <c r="O66" i="3"/>
  <c r="H59" i="4"/>
  <c r="H100" i="4"/>
  <c r="H214" i="4"/>
  <c r="H250" i="4"/>
  <c r="M24" i="5"/>
  <c r="C168" i="5"/>
  <c r="E153" i="5"/>
  <c r="E168" i="5" s="1"/>
  <c r="C271" i="4"/>
  <c r="E121" i="4"/>
  <c r="E137" i="4"/>
  <c r="E155" i="4"/>
  <c r="U49" i="5"/>
  <c r="E122" i="5"/>
  <c r="E59" i="4"/>
  <c r="E250" i="4"/>
  <c r="O22" i="3"/>
  <c r="E24" i="5"/>
  <c r="M99" i="5"/>
  <c r="U168" i="5"/>
  <c r="U435" i="5"/>
  <c r="E186" i="5"/>
  <c r="E435" i="5" s="1"/>
  <c r="E271" i="4"/>
  <c r="H271" i="4" l="1"/>
</calcChain>
</file>

<file path=xl/sharedStrings.xml><?xml version="1.0" encoding="utf-8"?>
<sst xmlns="http://schemas.openxmlformats.org/spreadsheetml/2006/main" count="9445" uniqueCount="1101">
  <si>
    <t>BANYAKNYA TEMPAT IBADAH MENURUT KECAMATAN DI KABUPATEN BATANG</t>
  </si>
  <si>
    <t>Number of Worship Facilities by Subdistrict in Batang Regency</t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</si>
  <si>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</si>
  <si>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t>Tahun 2016</t>
  </si>
  <si>
    <t>Tahun 2017</t>
  </si>
  <si>
    <t>Tahun 2018</t>
  </si>
  <si>
    <t>Tahun 2019</t>
  </si>
  <si>
    <t>Tahun 2020</t>
  </si>
  <si>
    <t>Tahun 2021</t>
  </si>
  <si>
    <t>Tahun 2022</t>
  </si>
  <si>
    <t>Masjid</t>
  </si>
  <si>
    <t>Mushola</t>
  </si>
  <si>
    <t>Gereja</t>
  </si>
  <si>
    <t>Kuil</t>
  </si>
  <si>
    <t>Pura</t>
  </si>
  <si>
    <t>Mosque</t>
  </si>
  <si>
    <t>Worship</t>
  </si>
  <si>
    <t>Curch</t>
  </si>
  <si>
    <t>Vihara</t>
  </si>
  <si>
    <t>(1)</t>
  </si>
  <si>
    <t>(2)</t>
  </si>
  <si>
    <t>(3)</t>
  </si>
  <si>
    <t>(4)</t>
  </si>
  <si>
    <t>(5)</t>
  </si>
  <si>
    <t>(6)</t>
  </si>
  <si>
    <t>Wonotunggal</t>
  </si>
  <si>
    <t>-</t>
  </si>
  <si>
    <t>Bandar</t>
  </si>
  <si>
    <t>Blado</t>
  </si>
  <si>
    <t>Reban</t>
  </si>
  <si>
    <t>Bawang</t>
  </si>
  <si>
    <t>Tersono</t>
  </si>
  <si>
    <t>Gringsing</t>
  </si>
  <si>
    <t>Limpung</t>
  </si>
  <si>
    <t>Banyuputih</t>
  </si>
  <si>
    <t>Subah</t>
  </si>
  <si>
    <t>Pecalungan</t>
  </si>
  <si>
    <t>Tulis</t>
  </si>
  <si>
    <t>Kandeman</t>
  </si>
  <si>
    <t>Batang</t>
  </si>
  <si>
    <t>Warungasem</t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</si>
  <si>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</si>
  <si>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t>DATA MENURUT DESA</t>
  </si>
  <si>
    <t>001</t>
  </si>
  <si>
    <t>SILURAH</t>
  </si>
  <si>
    <t>002</t>
  </si>
  <si>
    <t>SODONG</t>
  </si>
  <si>
    <t>003</t>
  </si>
  <si>
    <t>GRINGGINGSARI</t>
  </si>
  <si>
    <t>004</t>
  </si>
  <si>
    <t>KEDUNGMALANG</t>
  </si>
  <si>
    <t>005</t>
  </si>
  <si>
    <t>SENDANG</t>
  </si>
  <si>
    <t>006</t>
  </si>
  <si>
    <t>WONOTUNGGAL</t>
  </si>
  <si>
    <t>007</t>
  </si>
  <si>
    <t>BROKOH</t>
  </si>
  <si>
    <t>008</t>
  </si>
  <si>
    <t>WATES</t>
  </si>
  <si>
    <t>009</t>
  </si>
  <si>
    <t>BRAYO</t>
  </si>
  <si>
    <t>010</t>
  </si>
  <si>
    <t>KEMLIGI</t>
  </si>
  <si>
    <t>011</t>
  </si>
  <si>
    <t>SIGAYAM</t>
  </si>
  <si>
    <t>012</t>
  </si>
  <si>
    <t>KREYO</t>
  </si>
  <si>
    <t>013</t>
  </si>
  <si>
    <t>SIWATU</t>
  </si>
  <si>
    <t>014</t>
  </si>
  <si>
    <t>DRINGO</t>
  </si>
  <si>
    <t>015</t>
  </si>
  <si>
    <t>PENANGKAN</t>
  </si>
  <si>
    <t>TOMBO</t>
  </si>
  <si>
    <t>WONOMERTO</t>
  </si>
  <si>
    <t>TUMBREP</t>
  </si>
  <si>
    <t>TOSO</t>
  </si>
  <si>
    <t>SIDAYU</t>
  </si>
  <si>
    <t>BINANGUN</t>
  </si>
  <si>
    <t>WONODADI</t>
  </si>
  <si>
    <t>PESALAKAN</t>
  </si>
  <si>
    <t>TAMBAHREJO</t>
  </si>
  <si>
    <t>BANDAR</t>
  </si>
  <si>
    <t>WONOKERTO</t>
  </si>
  <si>
    <t>CANDI</t>
  </si>
  <si>
    <t>PUCANGGADING</t>
  </si>
  <si>
    <t>SIMPAR</t>
  </si>
  <si>
    <t>BATIOMBO</t>
  </si>
  <si>
    <t>016</t>
  </si>
  <si>
    <t>WONOSEGORO</t>
  </si>
  <si>
    <t>018</t>
  </si>
  <si>
    <t>KLUWIH</t>
  </si>
  <si>
    <t>GERLANG</t>
  </si>
  <si>
    <t>KALITENGAH</t>
  </si>
  <si>
    <t>KEMBANGLANGIT</t>
  </si>
  <si>
    <t>GONDANG</t>
  </si>
  <si>
    <t>BISMO</t>
  </si>
  <si>
    <t>KETELENG</t>
  </si>
  <si>
    <t>KALISARI</t>
  </si>
  <si>
    <t>BESANI</t>
  </si>
  <si>
    <t>WONOBODRO</t>
  </si>
  <si>
    <t>BAWANG</t>
  </si>
  <si>
    <t>PESANTREN</t>
  </si>
  <si>
    <t>KAMBANGAN</t>
  </si>
  <si>
    <t>KEPUTON</t>
  </si>
  <si>
    <t>BLADO</t>
  </si>
  <si>
    <t>COKRO</t>
  </si>
  <si>
    <t>020</t>
  </si>
  <si>
    <t>KALIPANCUR</t>
  </si>
  <si>
    <t>021</t>
  </si>
  <si>
    <t>SELOPAJANG BARAT</t>
  </si>
  <si>
    <t>022</t>
  </si>
  <si>
    <t>SELOPAJANG TIMUR</t>
  </si>
  <si>
    <t>PACET</t>
  </si>
  <si>
    <t>MOJOTENGAH</t>
  </si>
  <si>
    <t>CABLIKAN</t>
  </si>
  <si>
    <t>NGROTO</t>
  </si>
  <si>
    <t>NGADIREJO</t>
  </si>
  <si>
    <t>REBAN</t>
  </si>
  <si>
    <t>TAMBAKBOYO</t>
  </si>
  <si>
    <t>ADINUSO</t>
  </si>
  <si>
    <t>KUMESU</t>
  </si>
  <si>
    <t>KEPUNDUNG</t>
  </si>
  <si>
    <t>PADOMASAN</t>
  </si>
  <si>
    <t>SEMAMPIR</t>
  </si>
  <si>
    <t>WONOSOBO</t>
  </si>
  <si>
    <t>SOJOMERTO</t>
  </si>
  <si>
    <t>KARANGANYAR</t>
  </si>
  <si>
    <t>POLODORO</t>
  </si>
  <si>
    <t>017</t>
  </si>
  <si>
    <t>SUKOMANGLI</t>
  </si>
  <si>
    <t>WONOROJO</t>
  </si>
  <si>
    <t>PRANTEN</t>
  </si>
  <si>
    <t>DELES</t>
  </si>
  <si>
    <t>GUNUNGSARI</t>
  </si>
  <si>
    <t>JAMBANGAN</t>
  </si>
  <si>
    <t>KEBATURAN</t>
  </si>
  <si>
    <t>KALIREJO</t>
  </si>
  <si>
    <t>SANGUBANYU</t>
  </si>
  <si>
    <t>WONO SARI</t>
  </si>
  <si>
    <t>JLAMPRANG</t>
  </si>
  <si>
    <t>CANDIGUGUR</t>
  </si>
  <si>
    <t>PANGEMPON</t>
  </si>
  <si>
    <t>SIDOHARJO</t>
  </si>
  <si>
    <t>SURJO</t>
  </si>
  <si>
    <t>SOKA</t>
  </si>
  <si>
    <t>SIBEBEK</t>
  </si>
  <si>
    <t>GETAS</t>
  </si>
  <si>
    <t>PASUSUKAN</t>
  </si>
  <si>
    <t>019</t>
  </si>
  <si>
    <t>CANDIREJO</t>
  </si>
  <si>
    <t>PURBO</t>
  </si>
  <si>
    <t>GONDO</t>
  </si>
  <si>
    <t>BANTENG</t>
  </si>
  <si>
    <t>WANAR</t>
  </si>
  <si>
    <t>SUMURBANGER</t>
  </si>
  <si>
    <t>SIDALANG</t>
  </si>
  <si>
    <t>MARGOSONO</t>
  </si>
  <si>
    <t>PLOSOWANGI</t>
  </si>
  <si>
    <t>BOJA</t>
  </si>
  <si>
    <t>TERSONO</t>
  </si>
  <si>
    <t>PUJUT</t>
  </si>
  <si>
    <t>TANJUNGSARI</t>
  </si>
  <si>
    <t>KRANGGAN</t>
  </si>
  <si>
    <t>KEBUMEN</t>
  </si>
  <si>
    <t>TEGALOMBO</t>
  </si>
  <si>
    <t>SATRIYAN</t>
  </si>
  <si>
    <t>REJOSARI BARAT</t>
  </si>
  <si>
    <t>023</t>
  </si>
  <si>
    <t>REJOSARI TIMUR</t>
  </si>
  <si>
    <t>024</t>
  </si>
  <si>
    <t>HARJOWINANGUN BARAT</t>
  </si>
  <si>
    <t>025</t>
  </si>
  <si>
    <t>HARJOWINANGUN TIMUR</t>
  </si>
  <si>
    <t>SURODADI</t>
  </si>
  <si>
    <t>SENTUL</t>
  </si>
  <si>
    <t>PLELEN</t>
  </si>
  <si>
    <t>KUTOSARI</t>
  </si>
  <si>
    <t>MENTOSARI</t>
  </si>
  <si>
    <t>GRINGSING</t>
  </si>
  <si>
    <t>LEBO</t>
  </si>
  <si>
    <t>KRENGSENG</t>
  </si>
  <si>
    <t>KEBONDALEM</t>
  </si>
  <si>
    <t>YOSOREJO</t>
  </si>
  <si>
    <t>SIDOREJO</t>
  </si>
  <si>
    <t>SAWANGAN</t>
  </si>
  <si>
    <t>KETANGGAN</t>
  </si>
  <si>
    <t>MADUGOWONGJATI</t>
  </si>
  <si>
    <t>TEDUNAN</t>
  </si>
  <si>
    <t>SIDOMULYO</t>
  </si>
  <si>
    <t>DONOREJO</t>
  </si>
  <si>
    <t>TEMBOK</t>
  </si>
  <si>
    <t>SUKOREJO</t>
  </si>
  <si>
    <t>NGALIYAN</t>
  </si>
  <si>
    <t>AMONGROGO</t>
  </si>
  <si>
    <t>PLUMBON</t>
  </si>
  <si>
    <t>BABADAN</t>
  </si>
  <si>
    <t>SEMPU</t>
  </si>
  <si>
    <t>LIMPUNG</t>
  </si>
  <si>
    <t>KEPUH</t>
  </si>
  <si>
    <t>KALISALAK</t>
  </si>
  <si>
    <t>PUNGANGAN</t>
  </si>
  <si>
    <t>ROWOSARI</t>
  </si>
  <si>
    <t>DLISEN</t>
  </si>
  <si>
    <t>WONOKERSO</t>
  </si>
  <si>
    <t>LOBANG</t>
  </si>
  <si>
    <t>DLIMAS</t>
  </si>
  <si>
    <t>LUWUNG</t>
  </si>
  <si>
    <t>BANYUPUTIH</t>
  </si>
  <si>
    <t>KALIBALIK</t>
  </si>
  <si>
    <t>KALANGSONO</t>
  </si>
  <si>
    <t>BULU</t>
  </si>
  <si>
    <t>BANARAN</t>
  </si>
  <si>
    <t>TIMBANG</t>
  </si>
  <si>
    <t>PENUNDAN</t>
  </si>
  <si>
    <t>SEMBUNG</t>
  </si>
  <si>
    <t>KEDAWUNG</t>
  </si>
  <si>
    <t>MENJANGAN</t>
  </si>
  <si>
    <t>KARANGTENGAH</t>
  </si>
  <si>
    <t>MANGUNHARJO</t>
  </si>
  <si>
    <t>TENGGULANGHARJO</t>
  </si>
  <si>
    <t>KEBORANGAN</t>
  </si>
  <si>
    <t>KALIMANGGIS</t>
  </si>
  <si>
    <t>JATISARI</t>
  </si>
  <si>
    <t>SUBAH</t>
  </si>
  <si>
    <t>KUMEJING</t>
  </si>
  <si>
    <t>DURENOMBO</t>
  </si>
  <si>
    <t>CLAPAR</t>
  </si>
  <si>
    <t>SENGON</t>
  </si>
  <si>
    <t>KURIPAN</t>
  </si>
  <si>
    <t>026</t>
  </si>
  <si>
    <t>KEMIRI BARAT</t>
  </si>
  <si>
    <t>027</t>
  </si>
  <si>
    <t>KEMIRI TIMUR</t>
  </si>
  <si>
    <t>PRETEK</t>
  </si>
  <si>
    <t>SIGUCI</t>
  </si>
  <si>
    <t>SELOKARTO</t>
  </si>
  <si>
    <t>GEMUH</t>
  </si>
  <si>
    <t>GUMAWANG</t>
  </si>
  <si>
    <t>KENITEN</t>
  </si>
  <si>
    <t>RANDU</t>
  </si>
  <si>
    <t>GOMBONG</t>
  </si>
  <si>
    <t>PECALUNGAN</t>
  </si>
  <si>
    <t>BANDUNG</t>
  </si>
  <si>
    <t>TULIS</t>
  </si>
  <si>
    <t>WRINGINGINTUNG</t>
  </si>
  <si>
    <t>POSONG</t>
  </si>
  <si>
    <t>SEMBOJO</t>
  </si>
  <si>
    <t>BEJI</t>
  </si>
  <si>
    <t>KALIBOYO</t>
  </si>
  <si>
    <t>SIMBANGDESA</t>
  </si>
  <si>
    <t>SIMBANGJATI</t>
  </si>
  <si>
    <t>PONOWARENG</t>
  </si>
  <si>
    <t>KENCONOREJO</t>
  </si>
  <si>
    <t>KEDUNGSEGOG</t>
  </si>
  <si>
    <t>MANGGIS</t>
  </si>
  <si>
    <t>JOLOSEKTI</t>
  </si>
  <si>
    <t>SIBERUK</t>
  </si>
  <si>
    <t>028</t>
  </si>
  <si>
    <t>CLUWUK</t>
  </si>
  <si>
    <t>029</t>
  </si>
  <si>
    <t>JRAKAHPAYUNG</t>
  </si>
  <si>
    <t>LAWANGAJI</t>
  </si>
  <si>
    <t>KARANGANOM</t>
  </si>
  <si>
    <t>BOTOLAMBAT</t>
  </si>
  <si>
    <t>CEMPERENG</t>
  </si>
  <si>
    <t>TRAGUNG</t>
  </si>
  <si>
    <t>TEGALSARI</t>
  </si>
  <si>
    <t>KANDEMAN</t>
  </si>
  <si>
    <t>JURAGAN</t>
  </si>
  <si>
    <t>BAKALAN</t>
  </si>
  <si>
    <t>KARANGGENENG</t>
  </si>
  <si>
    <t>UJUNGNEGORO</t>
  </si>
  <si>
    <t>DEPOK</t>
  </si>
  <si>
    <t>ROWOBELANG</t>
  </si>
  <si>
    <t>CEPOKOKUNING</t>
  </si>
  <si>
    <t>PASEKARAN</t>
  </si>
  <si>
    <t>KAUMAN</t>
  </si>
  <si>
    <t>KECEPAK</t>
  </si>
  <si>
    <t>SAMBONG</t>
  </si>
  <si>
    <t>KLIDANG WETAN</t>
  </si>
  <si>
    <t>KLIDANG LOR</t>
  </si>
  <si>
    <t>KASEPUHAN</t>
  </si>
  <si>
    <t>WATESALIT</t>
  </si>
  <si>
    <t>KALIPUCANG WETAN</t>
  </si>
  <si>
    <t>KALIPUCANG KULON</t>
  </si>
  <si>
    <t>DENASRI KULON</t>
  </si>
  <si>
    <t>DENASRI WETAN</t>
  </si>
  <si>
    <t>PROYONANGGAN TENGAH</t>
  </si>
  <si>
    <t>PROYONANGGAN UTARA</t>
  </si>
  <si>
    <t>PROYONANGGAN SELATAN</t>
  </si>
  <si>
    <t>KARANGASEM UTARA</t>
  </si>
  <si>
    <t>KARANGASEM SELATAN</t>
  </si>
  <si>
    <t>BATANG</t>
  </si>
  <si>
    <t>PANDANSARI</t>
  </si>
  <si>
    <t>KALIWARENG</t>
  </si>
  <si>
    <t>PEJAMBON</t>
  </si>
  <si>
    <t>SARIGLAGAH</t>
  </si>
  <si>
    <t>PESAREN</t>
  </si>
  <si>
    <t>CEPAGAN</t>
  </si>
  <si>
    <t>MASIN</t>
  </si>
  <si>
    <t>BANJIRAN</t>
  </si>
  <si>
    <t>WARUNGASEM</t>
  </si>
  <si>
    <t>GAPURO</t>
  </si>
  <si>
    <t>KALIBELUK</t>
  </si>
  <si>
    <t>SAWAHJOHO</t>
  </si>
  <si>
    <t>CANDIARENG</t>
  </si>
  <si>
    <t>MENGUNENG</t>
  </si>
  <si>
    <t>TERBAN</t>
  </si>
  <si>
    <t>SIJONO</t>
  </si>
  <si>
    <t>WARUNG ASEM</t>
  </si>
  <si>
    <t>BANYAKNYA PONDOK PESANTREN , KYAI, USTADZ DAN SANTRI MENURUT KECAMATAN DI KABUPATEN BATANG</t>
  </si>
  <si>
    <t>Number of Islamic Courses, Leaders, Teachers and Pupils by Subdistrict in Batang Regency</t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</si>
  <si>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</si>
  <si>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t>Pondok Pesantren</t>
  </si>
  <si>
    <t>Kyai</t>
  </si>
  <si>
    <t>Ustadz</t>
  </si>
  <si>
    <t>Santri</t>
  </si>
  <si>
    <t>Islamic Courses</t>
  </si>
  <si>
    <t>Islamic Leaders</t>
  </si>
  <si>
    <t>Islamic Teachers</t>
  </si>
  <si>
    <t>Islamic Pupils</t>
  </si>
  <si>
    <r>
      <rPr>
        <sz val="9"/>
        <color theme="1"/>
        <rFont val="Calibri"/>
      </rPr>
      <t>Jumlah/</t>
    </r>
    <r>
      <rPr>
        <i/>
        <sz val="9"/>
        <color theme="1"/>
        <rFont val="Calibri"/>
      </rPr>
      <t>Total</t>
    </r>
  </si>
  <si>
    <t>BANYAKNYA NIKAH MENURUT KECAMATAN DAN BULAN DI KABUPATEN BATANG</t>
  </si>
  <si>
    <t>Kecamatan</t>
  </si>
  <si>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</si>
  <si>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</si>
  <si>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</si>
  <si>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</si>
  <si>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</si>
  <si>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</si>
  <si>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</si>
  <si>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</si>
  <si>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</si>
  <si>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</si>
  <si>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</si>
  <si>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</si>
  <si>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</si>
  <si>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</si>
  <si>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(7)</t>
  </si>
  <si>
    <t>(8)</t>
  </si>
  <si>
    <t>(9)</t>
  </si>
  <si>
    <t>(10)</t>
  </si>
  <si>
    <t>(11)</t>
  </si>
  <si>
    <t>(12)</t>
  </si>
  <si>
    <t>(13)</t>
  </si>
  <si>
    <t>(14)</t>
  </si>
  <si>
    <t>JUMLAH</t>
  </si>
  <si>
    <t>BANYAKNYA NIKAH MENURUT DESA DAN LOKASI DI KABUPATEN BATANG</t>
  </si>
  <si>
    <t>Desa</t>
  </si>
  <si>
    <t>Lokasi Nikah</t>
  </si>
  <si>
    <t>Dikantor</t>
  </si>
  <si>
    <t>Luar Kantor</t>
  </si>
  <si>
    <t>Kabupaten Batang</t>
  </si>
  <si>
    <t>Banyaknya Jemaah Haji Menurut Jenis Kelamin, Pekerjaan dan Pendidikan di Kabupaten Batang</t>
  </si>
  <si>
    <t>Number of Hajj Pilgrims by Sex, Works and Education in Batang Regency</t>
  </si>
  <si>
    <r>
      <rPr>
        <sz val="9"/>
        <color theme="1"/>
        <rFont val="Calibri"/>
      </rPr>
      <t xml:space="preserve">Kecamatan
</t>
    </r>
    <r>
      <rPr>
        <i/>
        <sz val="9"/>
        <color theme="1"/>
        <rFont val="Calibri"/>
      </rPr>
      <t>Subdistrict</t>
    </r>
  </si>
  <si>
    <r>
      <rPr>
        <sz val="9"/>
        <color theme="1"/>
        <rFont val="Calibri"/>
      </rPr>
      <t>Jenis Kelamin/</t>
    </r>
    <r>
      <rPr>
        <i/>
        <sz val="9"/>
        <color theme="1"/>
        <rFont val="Calibri"/>
      </rPr>
      <t>Sex</t>
    </r>
  </si>
  <si>
    <r>
      <rPr>
        <sz val="9"/>
        <color theme="1"/>
        <rFont val="Calibri"/>
      </rPr>
      <t>Pekerjaan/</t>
    </r>
    <r>
      <rPr>
        <i/>
        <sz val="9"/>
        <color theme="1"/>
        <rFont val="Calibri"/>
      </rPr>
      <t>Works</t>
    </r>
  </si>
  <si>
    <r>
      <rPr>
        <sz val="9"/>
        <color theme="1"/>
        <rFont val="Calibri"/>
      </rPr>
      <t>Pendidikan/</t>
    </r>
    <r>
      <rPr>
        <i/>
        <sz val="9"/>
        <color theme="1"/>
        <rFont val="Calibri"/>
      </rPr>
      <t>Education</t>
    </r>
  </si>
  <si>
    <r>
      <rPr>
        <sz val="9"/>
        <color theme="1"/>
        <rFont val="Calibri"/>
      </rPr>
      <t xml:space="preserve">Laki-laki
</t>
    </r>
    <r>
      <rPr>
        <i/>
        <sz val="9"/>
        <color theme="1"/>
        <rFont val="Calibri"/>
      </rPr>
      <t>Male</t>
    </r>
  </si>
  <si>
    <r>
      <rPr>
        <sz val="9"/>
        <color theme="1"/>
        <rFont val="Calibri"/>
      </rPr>
      <t xml:space="preserve">Perempuan
</t>
    </r>
    <r>
      <rPr>
        <i/>
        <sz val="9"/>
        <color theme="1"/>
        <rFont val="Calibri"/>
      </rPr>
      <t>Female</t>
    </r>
  </si>
  <si>
    <r>
      <rPr>
        <sz val="9"/>
        <color theme="1"/>
        <rFont val="Calibri"/>
      </rPr>
      <t xml:space="preserve">Jumlah
</t>
    </r>
    <r>
      <rPr>
        <i/>
        <sz val="9"/>
        <color theme="1"/>
        <rFont val="Calibri"/>
      </rPr>
      <t>Total</t>
    </r>
  </si>
  <si>
    <t>PNS</t>
  </si>
  <si>
    <t>TNI/POLRI</t>
  </si>
  <si>
    <t>Pedagang</t>
  </si>
  <si>
    <t>Petani</t>
  </si>
  <si>
    <t>Swasta</t>
  </si>
  <si>
    <t>Industri RT</t>
  </si>
  <si>
    <t>Lainnya</t>
  </si>
  <si>
    <t>SD</t>
  </si>
  <si>
    <t>SLTP</t>
  </si>
  <si>
    <t>SLTA</t>
  </si>
  <si>
    <t>Diploma</t>
  </si>
  <si>
    <t>S-1</t>
  </si>
  <si>
    <t>S-2</t>
  </si>
  <si>
    <t>S-3</t>
  </si>
  <si>
    <t>Civil Servant</t>
  </si>
  <si>
    <t>Trader</t>
  </si>
  <si>
    <t>Farmer</t>
  </si>
  <si>
    <t>Private</t>
  </si>
  <si>
    <t>Home Industry</t>
  </si>
  <si>
    <t>Other</t>
  </si>
  <si>
    <t>Total</t>
  </si>
  <si>
    <t>Primary School</t>
  </si>
  <si>
    <t>Junior  High School</t>
  </si>
  <si>
    <t>Senior  High School</t>
  </si>
  <si>
    <t>Bachelor</t>
  </si>
  <si>
    <r>
      <rPr>
        <sz val="9"/>
        <color theme="1"/>
        <rFont val="Calibri"/>
      </rPr>
      <t>Jumlah/</t>
    </r>
    <r>
      <rPr>
        <i/>
        <sz val="9"/>
        <color theme="1"/>
        <rFont val="Calibri"/>
      </rPr>
      <t>Total</t>
    </r>
  </si>
  <si>
    <r>
      <rPr>
        <sz val="9"/>
        <color theme="1"/>
        <rFont val="Calibri"/>
      </rPr>
      <t xml:space="preserve">Kecamatan
</t>
    </r>
    <r>
      <rPr>
        <i/>
        <sz val="9"/>
        <color theme="1"/>
        <rFont val="Calibri"/>
      </rPr>
      <t>Subdistrict</t>
    </r>
  </si>
  <si>
    <r>
      <rPr>
        <sz val="9"/>
        <color theme="1"/>
        <rFont val="Calibri"/>
      </rPr>
      <t>Jenis Kelamin/</t>
    </r>
    <r>
      <rPr>
        <i/>
        <sz val="9"/>
        <color theme="1"/>
        <rFont val="Calibri"/>
      </rPr>
      <t>Sex</t>
    </r>
  </si>
  <si>
    <r>
      <rPr>
        <sz val="9"/>
        <color theme="1"/>
        <rFont val="Calibri"/>
      </rPr>
      <t>Pekerjaan/</t>
    </r>
    <r>
      <rPr>
        <i/>
        <sz val="9"/>
        <color theme="1"/>
        <rFont val="Calibri"/>
      </rPr>
      <t>Works</t>
    </r>
  </si>
  <si>
    <r>
      <rPr>
        <sz val="9"/>
        <color theme="1"/>
        <rFont val="Calibri"/>
      </rPr>
      <t>Pendidikan/</t>
    </r>
    <r>
      <rPr>
        <i/>
        <sz val="9"/>
        <color theme="1"/>
        <rFont val="Calibri"/>
      </rPr>
      <t>Education</t>
    </r>
  </si>
  <si>
    <r>
      <rPr>
        <sz val="9"/>
        <color theme="1"/>
        <rFont val="Calibri"/>
      </rPr>
      <t xml:space="preserve">Laki-laki
</t>
    </r>
    <r>
      <rPr>
        <i/>
        <sz val="9"/>
        <color theme="1"/>
        <rFont val="Calibri"/>
      </rPr>
      <t>Male</t>
    </r>
  </si>
  <si>
    <r>
      <rPr>
        <sz val="9"/>
        <color theme="1"/>
        <rFont val="Calibri"/>
      </rPr>
      <t xml:space="preserve">Perempuan
</t>
    </r>
    <r>
      <rPr>
        <i/>
        <sz val="9"/>
        <color theme="1"/>
        <rFont val="Calibri"/>
      </rPr>
      <t>Female</t>
    </r>
  </si>
  <si>
    <r>
      <rPr>
        <sz val="9"/>
        <color theme="1"/>
        <rFont val="Calibri"/>
      </rPr>
      <t xml:space="preserve">Jumlah
</t>
    </r>
    <r>
      <rPr>
        <i/>
        <sz val="9"/>
        <color theme="1"/>
        <rFont val="Calibri"/>
      </rPr>
      <t>Total</t>
    </r>
  </si>
  <si>
    <r>
      <rPr>
        <sz val="9"/>
        <color theme="1"/>
        <rFont val="Calibri"/>
      </rPr>
      <t>Jumlah/</t>
    </r>
    <r>
      <rPr>
        <i/>
        <sz val="9"/>
        <color theme="1"/>
        <rFont val="Calibri"/>
      </rPr>
      <t>Total</t>
    </r>
  </si>
  <si>
    <r>
      <rPr>
        <sz val="9"/>
        <color theme="1"/>
        <rFont val="Calibri"/>
      </rPr>
      <t xml:space="preserve">Kecamatan
</t>
    </r>
    <r>
      <rPr>
        <i/>
        <sz val="9"/>
        <color theme="1"/>
        <rFont val="Calibri"/>
      </rPr>
      <t>Subdistrict</t>
    </r>
  </si>
  <si>
    <r>
      <rPr>
        <sz val="9"/>
        <color theme="1"/>
        <rFont val="Calibri"/>
      </rPr>
      <t>Jenis Kelamin/</t>
    </r>
    <r>
      <rPr>
        <i/>
        <sz val="9"/>
        <color theme="1"/>
        <rFont val="Calibri"/>
      </rPr>
      <t>Sex</t>
    </r>
  </si>
  <si>
    <r>
      <rPr>
        <sz val="9"/>
        <color theme="1"/>
        <rFont val="Calibri"/>
      </rPr>
      <t>Pekerjaan/</t>
    </r>
    <r>
      <rPr>
        <i/>
        <sz val="9"/>
        <color theme="1"/>
        <rFont val="Calibri"/>
      </rPr>
      <t>Works</t>
    </r>
  </si>
  <si>
    <r>
      <rPr>
        <sz val="9"/>
        <color theme="1"/>
        <rFont val="Calibri"/>
      </rPr>
      <t>Pendidikan/</t>
    </r>
    <r>
      <rPr>
        <i/>
        <sz val="9"/>
        <color theme="1"/>
        <rFont val="Calibri"/>
      </rPr>
      <t>Education</t>
    </r>
  </si>
  <si>
    <r>
      <rPr>
        <sz val="9"/>
        <color theme="1"/>
        <rFont val="Calibri"/>
      </rPr>
      <t xml:space="preserve">Laki-laki
</t>
    </r>
    <r>
      <rPr>
        <i/>
        <sz val="9"/>
        <color theme="1"/>
        <rFont val="Calibri"/>
      </rPr>
      <t>Male</t>
    </r>
  </si>
  <si>
    <r>
      <rPr>
        <sz val="9"/>
        <color theme="1"/>
        <rFont val="Calibri"/>
      </rPr>
      <t xml:space="preserve">Perempuan
</t>
    </r>
    <r>
      <rPr>
        <i/>
        <sz val="9"/>
        <color theme="1"/>
        <rFont val="Calibri"/>
      </rPr>
      <t>Female</t>
    </r>
  </si>
  <si>
    <r>
      <rPr>
        <sz val="9"/>
        <color theme="1"/>
        <rFont val="Calibri"/>
      </rPr>
      <t xml:space="preserve">Jumlah
</t>
    </r>
    <r>
      <rPr>
        <i/>
        <sz val="9"/>
        <color theme="1"/>
        <rFont val="Calibri"/>
      </rPr>
      <t>Total</t>
    </r>
  </si>
  <si>
    <r>
      <rPr>
        <sz val="9"/>
        <color theme="1"/>
        <rFont val="Calibri"/>
      </rPr>
      <t>Jumlah/</t>
    </r>
    <r>
      <rPr>
        <i/>
        <sz val="9"/>
        <color theme="1"/>
        <rFont val="Calibri"/>
      </rPr>
      <t>Total</t>
    </r>
  </si>
  <si>
    <t>BANYAKNYA JEMAAH HAJI MENURUT JENIS KELAMIN, PEKERJAAN DAN PENDIDIKAN DI KABUPATEN BATANG</t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</si>
  <si>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</si>
  <si>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r>
      <rPr>
        <b/>
        <sz val="9"/>
        <color theme="1"/>
        <rFont val="Calibri"/>
      </rPr>
      <t>Jenis Kelamin/</t>
    </r>
    <r>
      <rPr>
        <b/>
        <i/>
        <sz val="9"/>
        <color theme="1"/>
        <rFont val="Calibri"/>
      </rPr>
      <t>Sex</t>
    </r>
  </si>
  <si>
    <r>
      <rPr>
        <b/>
        <sz val="9"/>
        <color theme="1"/>
        <rFont val="Calibri"/>
      </rPr>
      <t>Pekerjaan/</t>
    </r>
    <r>
      <rPr>
        <b/>
        <i/>
        <sz val="9"/>
        <color theme="1"/>
        <rFont val="Calibri"/>
      </rPr>
      <t>Works</t>
    </r>
  </si>
  <si>
    <r>
      <rPr>
        <b/>
        <sz val="9"/>
        <color theme="1"/>
        <rFont val="Calibri"/>
      </rPr>
      <t>Pendidikan/</t>
    </r>
    <r>
      <rPr>
        <b/>
        <i/>
        <sz val="9"/>
        <color theme="1"/>
        <rFont val="Calibri"/>
      </rPr>
      <t>Education</t>
    </r>
  </si>
  <si>
    <r>
      <rPr>
        <b/>
        <sz val="9"/>
        <color theme="1"/>
        <rFont val="Calibri"/>
      </rPr>
      <t xml:space="preserve">Laki-laki
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</si>
  <si>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Perempuan
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</si>
  <si>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</si>
  <si>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</si>
  <si>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</si>
  <si>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</si>
  <si>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</si>
  <si>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r>
      <rPr>
        <b/>
        <sz val="9"/>
        <color theme="1"/>
        <rFont val="Calibri"/>
      </rPr>
      <t>Jenis Kelamin/</t>
    </r>
    <r>
      <rPr>
        <b/>
        <i/>
        <sz val="9"/>
        <color theme="1"/>
        <rFont val="Calibri"/>
      </rPr>
      <t>Sex</t>
    </r>
  </si>
  <si>
    <r>
      <rPr>
        <b/>
        <sz val="9"/>
        <color theme="1"/>
        <rFont val="Calibri"/>
      </rPr>
      <t>Pekerjaan/</t>
    </r>
    <r>
      <rPr>
        <b/>
        <i/>
        <sz val="9"/>
        <color theme="1"/>
        <rFont val="Calibri"/>
      </rPr>
      <t>Works</t>
    </r>
  </si>
  <si>
    <r>
      <rPr>
        <b/>
        <sz val="9"/>
        <color theme="1"/>
        <rFont val="Calibri"/>
      </rPr>
      <t>Pendidikan/</t>
    </r>
    <r>
      <rPr>
        <b/>
        <i/>
        <sz val="9"/>
        <color theme="1"/>
        <rFont val="Calibri"/>
      </rPr>
      <t>Education</t>
    </r>
  </si>
  <si>
    <r>
      <rPr>
        <b/>
        <sz val="9"/>
        <color theme="1"/>
        <rFont val="Calibri"/>
      </rPr>
      <t xml:space="preserve">Laki-laki
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</si>
  <si>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Perempuan
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</si>
  <si>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</si>
  <si>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</si>
  <si>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</si>
  <si>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</si>
  <si>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</si>
  <si>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r>
      <rPr>
        <b/>
        <sz val="9"/>
        <color theme="1"/>
        <rFont val="Calibri"/>
      </rPr>
      <t>Jenis Kelamin/</t>
    </r>
    <r>
      <rPr>
        <b/>
        <i/>
        <sz val="9"/>
        <color theme="1"/>
        <rFont val="Calibri"/>
      </rPr>
      <t>Sex</t>
    </r>
  </si>
  <si>
    <r>
      <rPr>
        <b/>
        <sz val="9"/>
        <color theme="1"/>
        <rFont val="Calibri"/>
      </rPr>
      <t>Pekerjaan/</t>
    </r>
    <r>
      <rPr>
        <b/>
        <i/>
        <sz val="9"/>
        <color theme="1"/>
        <rFont val="Calibri"/>
      </rPr>
      <t>Works</t>
    </r>
  </si>
  <si>
    <r>
      <rPr>
        <b/>
        <sz val="9"/>
        <color theme="1"/>
        <rFont val="Calibri"/>
      </rPr>
      <t>Pendidikan/</t>
    </r>
    <r>
      <rPr>
        <b/>
        <i/>
        <sz val="9"/>
        <color theme="1"/>
        <rFont val="Calibri"/>
      </rPr>
      <t>Education</t>
    </r>
  </si>
  <si>
    <r>
      <rPr>
        <b/>
        <sz val="9"/>
        <color theme="1"/>
        <rFont val="Calibri"/>
      </rPr>
      <t xml:space="preserve">Laki-laki
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</si>
  <si>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Perempuan
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</si>
  <si>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</si>
  <si>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</si>
  <si>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</si>
  <si>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</si>
  <si>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</si>
  <si>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r>
      <rPr>
        <b/>
        <sz val="9"/>
        <color theme="1"/>
        <rFont val="Calibri"/>
      </rPr>
      <t>Jenis Kelamin/</t>
    </r>
    <r>
      <rPr>
        <b/>
        <i/>
        <sz val="9"/>
        <color theme="1"/>
        <rFont val="Calibri"/>
      </rPr>
      <t>Sex</t>
    </r>
  </si>
  <si>
    <r>
      <rPr>
        <b/>
        <sz val="9"/>
        <color theme="1"/>
        <rFont val="Calibri"/>
      </rPr>
      <t>Pekerjaan/</t>
    </r>
    <r>
      <rPr>
        <b/>
        <i/>
        <sz val="9"/>
        <color theme="1"/>
        <rFont val="Calibri"/>
      </rPr>
      <t>Works</t>
    </r>
  </si>
  <si>
    <r>
      <rPr>
        <b/>
        <sz val="9"/>
        <color theme="1"/>
        <rFont val="Calibri"/>
      </rPr>
      <t>Pendidikan/</t>
    </r>
    <r>
      <rPr>
        <b/>
        <i/>
        <sz val="9"/>
        <color theme="1"/>
        <rFont val="Calibri"/>
      </rPr>
      <t>Education</t>
    </r>
  </si>
  <si>
    <r>
      <rPr>
        <b/>
        <sz val="9"/>
        <color theme="1"/>
        <rFont val="Calibri"/>
      </rPr>
      <t xml:space="preserve">Laki-laki
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</si>
  <si>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Perempuan
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</si>
  <si>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</si>
  <si>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</si>
  <si>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 xml:space="preserve">Jumlah
</t>
    </r>
    <r>
      <rPr>
        <b/>
        <i/>
        <sz val="9"/>
        <color theme="1"/>
        <rFont val="Calibri"/>
      </rPr>
      <t>Total</t>
    </r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</si>
  <si>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</si>
  <si>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t>DATA JUMLAH MURID DAN GURU MADRASAH SE KABUPATEN BATANG</t>
  </si>
  <si>
    <t>Tahun Pelajaran 2019/2020</t>
  </si>
  <si>
    <t>Tahun Pelajaran 2020/2021 (Semester 1)</t>
  </si>
  <si>
    <t>Tahun Pelajaran 2021/2022 (Semester 1)</t>
  </si>
  <si>
    <t>Tahun Pelajaran 2022/2023 (Semester 1)</t>
  </si>
  <si>
    <t>No.</t>
  </si>
  <si>
    <t>Nama Satuan Pendidikan</t>
  </si>
  <si>
    <t>Jenjang</t>
  </si>
  <si>
    <t>Status</t>
  </si>
  <si>
    <t>Kelurahan</t>
  </si>
  <si>
    <t>Murid</t>
  </si>
  <si>
    <t>Guru</t>
  </si>
  <si>
    <t>Laki-laki</t>
  </si>
  <si>
    <t>Perempuan</t>
  </si>
  <si>
    <t>Non PNS</t>
  </si>
  <si>
    <t>MA YIC BANDAR</t>
  </si>
  <si>
    <t>MA</t>
  </si>
  <si>
    <t>SWASTA</t>
  </si>
  <si>
    <t>MAN Batang</t>
  </si>
  <si>
    <t>Negeri</t>
  </si>
  <si>
    <t>Karangasem Selatan</t>
  </si>
  <si>
    <t>MA NU 01 BANYUPUTIH</t>
  </si>
  <si>
    <t>MA Muh Batang</t>
  </si>
  <si>
    <t>Kauman</t>
  </si>
  <si>
    <t>MA MUHAMMADIYAH BATANG</t>
  </si>
  <si>
    <t>MA Sunan Kalijaga</t>
  </si>
  <si>
    <t>MA NU BATANG</t>
  </si>
  <si>
    <t>MA Muh Limpung</t>
  </si>
  <si>
    <t>MAN BATANG</t>
  </si>
  <si>
    <t>NEGERI</t>
  </si>
  <si>
    <t>MA Nu 01 Banyuputih</t>
  </si>
  <si>
    <t>MA NU 01 Banyuputih</t>
  </si>
  <si>
    <t>MA SUNAN KALIJAGA</t>
  </si>
  <si>
    <t>MA Yic Bandar</t>
  </si>
  <si>
    <t>Wonokerto</t>
  </si>
  <si>
    <t>MA YIC Bandar</t>
  </si>
  <si>
    <t>MA NU GRINGSING</t>
  </si>
  <si>
    <t>Sawangan</t>
  </si>
  <si>
    <t>MA Nu Batang</t>
  </si>
  <si>
    <t>MA NU Batang</t>
  </si>
  <si>
    <t>MA MUHAMMADIYAH LIMPUNG</t>
  </si>
  <si>
    <t>MA Tholabuddin Masin</t>
  </si>
  <si>
    <t>Masin</t>
  </si>
  <si>
    <t>MA NU 01 LIMPUNG</t>
  </si>
  <si>
    <t>Babadan</t>
  </si>
  <si>
    <t>MA Darussalam Subah</t>
  </si>
  <si>
    <t>Kemiri Barat</t>
  </si>
  <si>
    <t>MA TAKHASSUS AL SYAIRIYAH</t>
  </si>
  <si>
    <t>Plumbon</t>
  </si>
  <si>
    <t>MA Nu Gringsing</t>
  </si>
  <si>
    <t>MA NU Gringsing</t>
  </si>
  <si>
    <t>MA DARUSSALAM</t>
  </si>
  <si>
    <t>MA Subhanah Subah</t>
  </si>
  <si>
    <t>MA SUBHANAH</t>
  </si>
  <si>
    <t>MA Nu 01 Limpung</t>
  </si>
  <si>
    <t>MA NU 01 Limpung</t>
  </si>
  <si>
    <t>MA THOLABUDDIN MASIN</t>
  </si>
  <si>
    <t>MA Takhassus Al Syairiyah</t>
  </si>
  <si>
    <t>MI ASYSYAFIIYYAH BANDAR</t>
  </si>
  <si>
    <t>MI</t>
  </si>
  <si>
    <t>MA Takhassus Al Inaaroh</t>
  </si>
  <si>
    <t>Brayo</t>
  </si>
  <si>
    <t>MI ISLAMIYAH PUCANGGADING</t>
  </si>
  <si>
    <t>Pucanggading</t>
  </si>
  <si>
    <t>MTs N Batang</t>
  </si>
  <si>
    <t>MTS</t>
  </si>
  <si>
    <t>Sengon</t>
  </si>
  <si>
    <t>MI ISLAMIYAH TUMBREP 02</t>
  </si>
  <si>
    <t>Tumbrep</t>
  </si>
  <si>
    <t>MTs Ahmad Yani</t>
  </si>
  <si>
    <t>MI ISLAMIYAH SIMPAR</t>
  </si>
  <si>
    <t>Simpar</t>
  </si>
  <si>
    <t>MTs Attaqwa Bandar</t>
  </si>
  <si>
    <t>MI ISLAMIYAH TOSO</t>
  </si>
  <si>
    <t>Toso</t>
  </si>
  <si>
    <t>MTs Muhammadiyah Tersono</t>
  </si>
  <si>
    <t>Tanjungsari</t>
  </si>
  <si>
    <t>MI ISLAMIYAH WONOMERTO</t>
  </si>
  <si>
    <t>Wonomerto</t>
  </si>
  <si>
    <t>MTs Tholabuddin</t>
  </si>
  <si>
    <t>MI ANNAHDLIYAH</t>
  </si>
  <si>
    <t>Tambahrejo</t>
  </si>
  <si>
    <t>MTs Nurussalam Tersono</t>
  </si>
  <si>
    <t>MI ISLAMIYAH CANDI</t>
  </si>
  <si>
    <t>Candi</t>
  </si>
  <si>
    <t>MTs Nur Anom</t>
  </si>
  <si>
    <t>MI ISLAMIYAH KLUWIH</t>
  </si>
  <si>
    <t>Kluwih</t>
  </si>
  <si>
    <t>MTs Assa`id Blado</t>
  </si>
  <si>
    <t>Cokro</t>
  </si>
  <si>
    <t>MI ISLAMIYAH SIDAYU</t>
  </si>
  <si>
    <t>Sidayu</t>
  </si>
  <si>
    <t>MTs Wahid Hasyim</t>
  </si>
  <si>
    <t>MI ISLAMIYAH TUMBREP 01</t>
  </si>
  <si>
    <t>MTs Walisongo Tulis</t>
  </si>
  <si>
    <t>Beji</t>
  </si>
  <si>
    <t>MIN 1 Batang</t>
  </si>
  <si>
    <t>MTs Nu 01 Batang</t>
  </si>
  <si>
    <t>Karangasem Utara</t>
  </si>
  <si>
    <t>MI ISLAMIYAH KALANGSONO</t>
  </si>
  <si>
    <t>Kalangsono</t>
  </si>
  <si>
    <t>MTs Agung Alim</t>
  </si>
  <si>
    <t>Kambangan</t>
  </si>
  <si>
    <t>MIN 2 Batang</t>
  </si>
  <si>
    <t>Kalibalik</t>
  </si>
  <si>
    <t>MTs Al Huda</t>
  </si>
  <si>
    <t>Padomasan</t>
  </si>
  <si>
    <t>MI ISLAMIYAH KEDAWUNG</t>
  </si>
  <si>
    <t>Kedawung</t>
  </si>
  <si>
    <t>MTs Sunan Kalijaga</t>
  </si>
  <si>
    <t>MI ISLAMIYAH SEMBUNG</t>
  </si>
  <si>
    <t>Sembung</t>
  </si>
  <si>
    <t>MTs Nurul Huda Banyuputih</t>
  </si>
  <si>
    <t>MI ISLAMIYAH DLIMAS</t>
  </si>
  <si>
    <t>Dlimas</t>
  </si>
  <si>
    <t>MTs Al Islam Limpung</t>
  </si>
  <si>
    <t>MI MIFTAHUL ULUM</t>
  </si>
  <si>
    <t>Penundan</t>
  </si>
  <si>
    <t>MTs Nu Al Syairiyah</t>
  </si>
  <si>
    <t>MI ISLAMIYAH BANARAN</t>
  </si>
  <si>
    <t>Banaran</t>
  </si>
  <si>
    <t>MTs Darussalam Subah</t>
  </si>
  <si>
    <t>MI ISLAMIYAH KALIPUCANG</t>
  </si>
  <si>
    <t>Kalipucang Kulon</t>
  </si>
  <si>
    <t>MTs Nu 02 Batang</t>
  </si>
  <si>
    <t>Karanganyar</t>
  </si>
  <si>
    <t>MI DARUL ULUM</t>
  </si>
  <si>
    <t>MTs Hasyim Asy`ari</t>
  </si>
  <si>
    <t>Wonosari</t>
  </si>
  <si>
    <t>MI AL-ISLAM</t>
  </si>
  <si>
    <t>Watesalit</t>
  </si>
  <si>
    <t>MTs Nu 01 Gringsing</t>
  </si>
  <si>
    <t>MI ISLAMIYAH KARANGANYAR</t>
  </si>
  <si>
    <t>MTs Nu 02 Gringsing</t>
  </si>
  <si>
    <t>MI MUHAMMADIYAH</t>
  </si>
  <si>
    <t>MTs Maulana Maghribi</t>
  </si>
  <si>
    <t>Ujungnegoro</t>
  </si>
  <si>
    <t>MIS WAHID HASYIM</t>
  </si>
  <si>
    <t>MTs Salima Batang</t>
  </si>
  <si>
    <t>Proyonanggan Selatan</t>
  </si>
  <si>
    <t>MIS SALAFIYAH PASUSUKAN</t>
  </si>
  <si>
    <t>Pasusukan</t>
  </si>
  <si>
    <t>MTs Muhammadiyah</t>
  </si>
  <si>
    <t>Proyonanggan Utara</t>
  </si>
  <si>
    <t>MI ISLAMIYAH SANGUBANYU</t>
  </si>
  <si>
    <t>Sangubanyu</t>
  </si>
  <si>
    <t>MTs Nu 01 Banyuputih</t>
  </si>
  <si>
    <t>Bulu</t>
  </si>
  <si>
    <t>MI ISLAMIYAH JAMBANGAN</t>
  </si>
  <si>
    <t>Jambangan</t>
  </si>
  <si>
    <t>MTs Daarul Ishlah Bandar</t>
  </si>
  <si>
    <t>Tombo</t>
  </si>
  <si>
    <t>MI SALAFIYAH CANDIGUGUR</t>
  </si>
  <si>
    <t>Candigugur</t>
  </si>
  <si>
    <t>MTs Darul Hikmah</t>
  </si>
  <si>
    <t>MI SALAFIYAH PANGEMPON</t>
  </si>
  <si>
    <t>Pangempon</t>
  </si>
  <si>
    <t>MTs Nu 01 Pecalungan</t>
  </si>
  <si>
    <t>Pretek</t>
  </si>
  <si>
    <t>MI ISLAMIYAH SOKA</t>
  </si>
  <si>
    <t>Soka</t>
  </si>
  <si>
    <t>MTs Al Hikmah</t>
  </si>
  <si>
    <t>MI COKRO</t>
  </si>
  <si>
    <t>MTs Miftahul Hidayah</t>
  </si>
  <si>
    <t>Pesalakan</t>
  </si>
  <si>
    <t>MI ISLAMIYAH PESANTREN</t>
  </si>
  <si>
    <t>Pesantren</t>
  </si>
  <si>
    <t>MTs Bhakti Islam</t>
  </si>
  <si>
    <t>Adinuso</t>
  </si>
  <si>
    <t>MI ISLAMIYAH KEPUTON</t>
  </si>
  <si>
    <t>Keputon</t>
  </si>
  <si>
    <t>MTs Al Ianaaroh</t>
  </si>
  <si>
    <t>MI WAHID HASYIM</t>
  </si>
  <si>
    <t>Selopajang Barat</t>
  </si>
  <si>
    <t>MTs Diya' Al Anwar</t>
  </si>
  <si>
    <t>MI ISLAMIYAH KAMBANGAN</t>
  </si>
  <si>
    <t>MTs Baitul Ulum</t>
  </si>
  <si>
    <t>Dlisen</t>
  </si>
  <si>
    <t>MI ISLAMIYAH SELOPAJANG 01</t>
  </si>
  <si>
    <t>MTs Al-Istiqomah</t>
  </si>
  <si>
    <t>MTs</t>
  </si>
  <si>
    <t>Blimbing</t>
  </si>
  <si>
    <t>MI ISLAMIYAH SELOPAJANG 02</t>
  </si>
  <si>
    <t>Selopajang Timur</t>
  </si>
  <si>
    <t>MI ISLAMIYAH BESANI</t>
  </si>
  <si>
    <t>Besani</t>
  </si>
  <si>
    <t>MI Salafiyah Sidorejo</t>
  </si>
  <si>
    <t>Sidorejo</t>
  </si>
  <si>
    <t>MI ISLAMIYAH MADUGOWONGJATI</t>
  </si>
  <si>
    <t>Madugowongjati</t>
  </si>
  <si>
    <t>MI Islamiyah Sangubanyu</t>
  </si>
  <si>
    <t>MI ISLAMIYAH YOSOREJO 02</t>
  </si>
  <si>
    <t>Yosorejo</t>
  </si>
  <si>
    <t>MI Muhammadiyah Rejosari Timur</t>
  </si>
  <si>
    <t>Rejosari Timur</t>
  </si>
  <si>
    <t>MI ISLAMIYAH MENTOSARI</t>
  </si>
  <si>
    <t>Mentosari</t>
  </si>
  <si>
    <t>MI Muhammadiyah Tanjungsari</t>
  </si>
  <si>
    <t>MI LEBO 02</t>
  </si>
  <si>
    <t>Lebo</t>
  </si>
  <si>
    <t>MI Salafiyah Gringsing</t>
  </si>
  <si>
    <t>MI ISLAMIYAH SURODADI</t>
  </si>
  <si>
    <t>Surodadi</t>
  </si>
  <si>
    <t>MI Salafiyah Candigugur</t>
  </si>
  <si>
    <t>MI SALAFIYAH GRINGSING</t>
  </si>
  <si>
    <t>MI Islamiyah Wonomerto</t>
  </si>
  <si>
    <t>MI SALAFIYAH SENTUL</t>
  </si>
  <si>
    <t>Sentul</t>
  </si>
  <si>
    <t>MI Muhammadiyah Tedunan</t>
  </si>
  <si>
    <t>Tedunan</t>
  </si>
  <si>
    <t>MI ISLAMIYAH KEBONDALEM 01</t>
  </si>
  <si>
    <t>Kebondalem</t>
  </si>
  <si>
    <t>MI Salafiyah Gombong</t>
  </si>
  <si>
    <t>Gombong</t>
  </si>
  <si>
    <t>MI ISLAMIYAH KRENGSENG</t>
  </si>
  <si>
    <t>Krengseng</t>
  </si>
  <si>
    <t>MI Wahid Hasyim</t>
  </si>
  <si>
    <t>MI USWATUN HASANAH SAWANGAN</t>
  </si>
  <si>
    <t>MI Islamiyah Tambakboyo</t>
  </si>
  <si>
    <t>Tambakboyo</t>
  </si>
  <si>
    <t>MI ISLAMIYAH LEBO 01</t>
  </si>
  <si>
    <t>MI Islamiyah Kedawung</t>
  </si>
  <si>
    <t>MI ISLAMIYAH SAWANGAN</t>
  </si>
  <si>
    <t>MI Tholabuddin 01 Masin</t>
  </si>
  <si>
    <t>MI Tholabuddin 02 Masin</t>
  </si>
  <si>
    <t>MI ISLAMIYAH KETANGGAN</t>
  </si>
  <si>
    <t>Ketanggan</t>
  </si>
  <si>
    <t>MI Salafiyah Sentul</t>
  </si>
  <si>
    <t>MI ASSASIYATUL HUDA KUTOSARI</t>
  </si>
  <si>
    <t>Kutosari</t>
  </si>
  <si>
    <t>MI Islamiyah Kebondalem 01</t>
  </si>
  <si>
    <t>MI AL HIDAYAH PLELEN</t>
  </si>
  <si>
    <t>Plelen</t>
  </si>
  <si>
    <t>MI Islamiyah Sawangan</t>
  </si>
  <si>
    <t>MI ISLAMIYAH KEBONDALEM 02</t>
  </si>
  <si>
    <t>MI Salafiyah Gapuro</t>
  </si>
  <si>
    <t>Gapuro</t>
  </si>
  <si>
    <t>MI ISLAMIYAH YOSOREJO 01</t>
  </si>
  <si>
    <t>MI Islamiyah Sijono</t>
  </si>
  <si>
    <t>Sijono</t>
  </si>
  <si>
    <t>MI NURUL ULUM</t>
  </si>
  <si>
    <t>Depok</t>
  </si>
  <si>
    <t>MI Al Hidayah Plelen</t>
  </si>
  <si>
    <t>MI UJUNGNEGORO 02</t>
  </si>
  <si>
    <t>MI Salafiyah Tanjungsari</t>
  </si>
  <si>
    <t>MI DARUSSALAM</t>
  </si>
  <si>
    <t>Juragan</t>
  </si>
  <si>
    <t>MI Wahid Hasyim Pesalakan</t>
  </si>
  <si>
    <t>MI AL-BAROKAH</t>
  </si>
  <si>
    <t>Lawangaji</t>
  </si>
  <si>
    <t>MI Islamiyah Pretek</t>
  </si>
  <si>
    <t>MI AL-IKHSAN</t>
  </si>
  <si>
    <t>MI Al Amin</t>
  </si>
  <si>
    <t>Kalibeluk</t>
  </si>
  <si>
    <t>MI ISLAMIYAH BABADAN</t>
  </si>
  <si>
    <t>MI Islamiyah Sidayu</t>
  </si>
  <si>
    <t>MI BAITUL ULUM</t>
  </si>
  <si>
    <t>MI Islamiyah Kluwih</t>
  </si>
  <si>
    <t>MI ISLAMIYAH AMONGROGO</t>
  </si>
  <si>
    <t>Amongrogo</t>
  </si>
  <si>
    <t>MI Cokro</t>
  </si>
  <si>
    <t>MI MUHAMMADIYAH KRANGKOAN</t>
  </si>
  <si>
    <t>Ngaliyan</t>
  </si>
  <si>
    <t>MI Islamiyah Pesantren</t>
  </si>
  <si>
    <t>MI ISLAMIYAH ROWOSARI</t>
  </si>
  <si>
    <t>Rowosari</t>
  </si>
  <si>
    <t>MI Islamiyah Keputon</t>
  </si>
  <si>
    <t>MI ISLAMIYAH SUKOREJO</t>
  </si>
  <si>
    <t>Sukorejo</t>
  </si>
  <si>
    <t>MI Islamiyah Pucanggading</t>
  </si>
  <si>
    <t>MI ISLAMIYAH KALISALAK</t>
  </si>
  <si>
    <t>Sidomulyo</t>
  </si>
  <si>
    <t>MI Islamiyah Tumbrep 02</t>
  </si>
  <si>
    <t>MI ISLAMIYAH DONOREJO</t>
  </si>
  <si>
    <t>Donorejo</t>
  </si>
  <si>
    <t>MI Nurul Huda Harjowinangun Barat</t>
  </si>
  <si>
    <t>Harjowinangun Barat</t>
  </si>
  <si>
    <t>MI ASY-SYAIRIYAH</t>
  </si>
  <si>
    <t>MI Islamiyah Simpar</t>
  </si>
  <si>
    <t>MI RIFAIYAH</t>
  </si>
  <si>
    <t>MI Islamiyah Brokoh</t>
  </si>
  <si>
    <t>Brokoh</t>
  </si>
  <si>
    <t>MI GOMBONG</t>
  </si>
  <si>
    <t>MI Islamiyah Kalisalak</t>
  </si>
  <si>
    <t>Kalisalak</t>
  </si>
  <si>
    <t>MI SIROJUL MUTA`ALIMIN</t>
  </si>
  <si>
    <t>Randu</t>
  </si>
  <si>
    <t>MI Islamiyah Candi</t>
  </si>
  <si>
    <t>MI ISLAMIYAH GEMUH</t>
  </si>
  <si>
    <t>Gemuh</t>
  </si>
  <si>
    <t>MI Salafiyah Madugowongjati</t>
  </si>
  <si>
    <t>MI ISLAMIYAH PRETEK</t>
  </si>
  <si>
    <t>MI Islamiyah Kalipucang</t>
  </si>
  <si>
    <t>MI SALAFIYAH BANDUNG</t>
  </si>
  <si>
    <t>Bandung</t>
  </si>
  <si>
    <t>MI Salafiyah Plosowangi</t>
  </si>
  <si>
    <t>Plosowangi</t>
  </si>
  <si>
    <t>MI AL ISLAM KEPUNDUNG</t>
  </si>
  <si>
    <t>Kepundung</t>
  </si>
  <si>
    <t>MI Muhammadiyah Krangkoan</t>
  </si>
  <si>
    <t>MI ISLAMIYAH TAMBAKBOYO</t>
  </si>
  <si>
    <t>MI Islamiyah Surodadi</t>
  </si>
  <si>
    <t>MI ISLAMIYAH PADOMASAN</t>
  </si>
  <si>
    <t>MI Islamiyah Brayo</t>
  </si>
  <si>
    <t>MI ISLAMIYAH ADINUSO</t>
  </si>
  <si>
    <t>MI Islamiyah Toso</t>
  </si>
  <si>
    <t>MI ISLAMIYAH REBAN</t>
  </si>
  <si>
    <t>MI Islamiyah Sidalang</t>
  </si>
  <si>
    <t>Sidalang</t>
  </si>
  <si>
    <t>MI ISLAMIYAH POLODORO</t>
  </si>
  <si>
    <t>Polodoro</t>
  </si>
  <si>
    <t>MI Al-Barokah Lawangaji</t>
  </si>
  <si>
    <t>MI ISLAMIYAH SOJOMERTO</t>
  </si>
  <si>
    <t>Sojomerto</t>
  </si>
  <si>
    <t>MI Salafiyah Rejosari Barat</t>
  </si>
  <si>
    <t>Rejosari Barat</t>
  </si>
  <si>
    <t>Kemiri Timur</t>
  </si>
  <si>
    <t>MI Assyafiiyah Gringgingsari</t>
  </si>
  <si>
    <t>Gringgingsari</t>
  </si>
  <si>
    <t>MI SALAFIYAH SENGON</t>
  </si>
  <si>
    <t>MI Islamiyah Babadan</t>
  </si>
  <si>
    <t>MI AL - HUDA</t>
  </si>
  <si>
    <t>MI Islamiyah Satriyan</t>
  </si>
  <si>
    <t>Satriyan</t>
  </si>
  <si>
    <t>MI ISLAMIYAH CLAPAR</t>
  </si>
  <si>
    <t>Clapar</t>
  </si>
  <si>
    <t>MI Salafiyah Sendang</t>
  </si>
  <si>
    <t>Sendang</t>
  </si>
  <si>
    <t>MI ARROBBANIYAH</t>
  </si>
  <si>
    <t>MI Islamiyah Sukorejo</t>
  </si>
  <si>
    <t>MI ISLAMIYAH SUBAH</t>
  </si>
  <si>
    <t>MI Salafiyah Sengon</t>
  </si>
  <si>
    <t>MI Muhammadiyah Karangasem</t>
  </si>
  <si>
    <t>MI SALAFIYAH KEBUMEN</t>
  </si>
  <si>
    <t>Kebumen</t>
  </si>
  <si>
    <t>MI Salafiyah Wanar</t>
  </si>
  <si>
    <t>Wanar</t>
  </si>
  <si>
    <t>MI SALAFIYAH REJOSARI BARAT</t>
  </si>
  <si>
    <t>MI Islamiyah Kalangsono</t>
  </si>
  <si>
    <t>MI MUHAMMADIYAH KRANGGAN</t>
  </si>
  <si>
    <t>Kranggan</t>
  </si>
  <si>
    <t>MI Salafiyah Kemligi</t>
  </si>
  <si>
    <t>Kemlingi</t>
  </si>
  <si>
    <t>MI SALAFIYAH PLOSOWANGI</t>
  </si>
  <si>
    <t>MI Muhammadiyah Kranggan</t>
  </si>
  <si>
    <t>MI ISLAMIYAH SATRIYAN</t>
  </si>
  <si>
    <t>MI Islamiyah Amongrogo</t>
  </si>
  <si>
    <t>MI MUHAMMADIYAH REJOSARI</t>
  </si>
  <si>
    <t>MI Islamiyah Sembung</t>
  </si>
  <si>
    <t>MI MUHAMMADIYAH TANJUNGSARI</t>
  </si>
  <si>
    <t>MI Islamiyah Kambangan</t>
  </si>
  <si>
    <t>MI SALAFIYAH SENDANG</t>
  </si>
  <si>
    <t>MI Islamiyah Selopajang 01</t>
  </si>
  <si>
    <t>MI NURUL HUDA</t>
  </si>
  <si>
    <t>MI Islamiyah Selopajang 02</t>
  </si>
  <si>
    <t>MI SALAFIYAH SIDALANG</t>
  </si>
  <si>
    <t>MI Islamiyah Reban</t>
  </si>
  <si>
    <t>MI SALAFIYAH WANAR</t>
  </si>
  <si>
    <t>MI Islamiyah Gemuh</t>
  </si>
  <si>
    <t>MI NAHDLATUL ULAMA` KRANGGAN</t>
  </si>
  <si>
    <t>MI Assasiyatul Huda Kutosari</t>
  </si>
  <si>
    <t>MI SALAFIYAH TANJUNGSARI</t>
  </si>
  <si>
    <t>MI Islamiyah Kebondalem 02</t>
  </si>
  <si>
    <t>MI HIDAYATUL MUBTADIIN</t>
  </si>
  <si>
    <t>Jrakahpayung</t>
  </si>
  <si>
    <t>MI Islamiyah Polodoro</t>
  </si>
  <si>
    <t>MI SALAFIYAH BEJI</t>
  </si>
  <si>
    <t>MI Islamiyah Sojomerto</t>
  </si>
  <si>
    <t>MI Islamiyah Soka</t>
  </si>
  <si>
    <t>MIS SIDOREJO</t>
  </si>
  <si>
    <t>MI Islamiyah Yosorejo 02</t>
  </si>
  <si>
    <t>MI RAUDLOTUL HUDA</t>
  </si>
  <si>
    <t>Terban</t>
  </si>
  <si>
    <t>MI Islamiyah Mentosari</t>
  </si>
  <si>
    <t>MI THOLABUDDIN MASIN 01</t>
  </si>
  <si>
    <t>MI Darussalam Kemiri</t>
  </si>
  <si>
    <t>MI THOLABUDDIN MASIN 02</t>
  </si>
  <si>
    <t>MI Darul Ulum Kauman</t>
  </si>
  <si>
    <t>MI ISLAMIYAH CANDIARENG</t>
  </si>
  <si>
    <t>Candiareng</t>
  </si>
  <si>
    <t>MI Roudlotul Huda Terban</t>
  </si>
  <si>
    <t>MI SALAFIYAH GAPURO</t>
  </si>
  <si>
    <t>MI Islamiyah Rowosari</t>
  </si>
  <si>
    <t>MI ISLAMIYAH SIJONO</t>
  </si>
  <si>
    <t>MI Islamiyah Clapar</t>
  </si>
  <si>
    <t>MI AL AMIN</t>
  </si>
  <si>
    <t>MI Islamiyah Krengseng</t>
  </si>
  <si>
    <t>MI ASSYAFIIYAH GRINGGINGSARI</t>
  </si>
  <si>
    <t>MI Islamiyah Lebo 01</t>
  </si>
  <si>
    <t>MI SALAFIYAH KEMLIGI</t>
  </si>
  <si>
    <t>Kemligi</t>
  </si>
  <si>
    <t>MI Islamiyah Candiareng</t>
  </si>
  <si>
    <t>MIS DARUL HIKMAH SILURAH</t>
  </si>
  <si>
    <t>Kec. Wonotunggal</t>
  </si>
  <si>
    <t>MI Islamiyah Dlimas</t>
  </si>
  <si>
    <t>MI ISLAMIYAH BRAYO</t>
  </si>
  <si>
    <t>MI Islamiyah Gringgingsari 01</t>
  </si>
  <si>
    <t>MI ISLAMIYAH BROKOH</t>
  </si>
  <si>
    <t>MI Salafiyah Pangempon</t>
  </si>
  <si>
    <t>MI ISLAMIYAH GRINGGINGSARI 01</t>
  </si>
  <si>
    <t>MI Islamiyah Subah</t>
  </si>
  <si>
    <t>MI WAHID HASYIM KEDUNGMALANG</t>
  </si>
  <si>
    <t>Kedungmalang</t>
  </si>
  <si>
    <t>MI Islamiyah Adinuso</t>
  </si>
  <si>
    <t>MTS AL HIKMAH</t>
  </si>
  <si>
    <t>MI Islamiyah Besani</t>
  </si>
  <si>
    <t>MTS DAARUL ISHLAH BANDAR</t>
  </si>
  <si>
    <t>MI Islamiyah Yosorejo 01</t>
  </si>
  <si>
    <t>MTS MIFTAHUL HIDAYAH</t>
  </si>
  <si>
    <t>MI Rifaiyah</t>
  </si>
  <si>
    <t>MTSS ATTAQWA BANDAR</t>
  </si>
  <si>
    <t>MI Islamiyah Tumbrep 01</t>
  </si>
  <si>
    <t>MTSS DIYA` AL-ANWAR</t>
  </si>
  <si>
    <t>Kec. Bandar</t>
  </si>
  <si>
    <t>MI Islamiyah Banaran</t>
  </si>
  <si>
    <t>MTS NU 01 BANYUPUTIH</t>
  </si>
  <si>
    <t>MI Salafiyah Bandung</t>
  </si>
  <si>
    <t>MTS NURUL HUDA BANYUPUTIH</t>
  </si>
  <si>
    <t>MI Salafiyah Beji</t>
  </si>
  <si>
    <t>MTS MUHAMMADIYAH</t>
  </si>
  <si>
    <t>MI Islamiyah Kebumen</t>
  </si>
  <si>
    <t>MTS NU 01 BATANG</t>
  </si>
  <si>
    <t>MI Salafiyah Pasusukan</t>
  </si>
  <si>
    <t>MTS SALIMA BATANG</t>
  </si>
  <si>
    <t>MI Nurul Ulum</t>
  </si>
  <si>
    <t>MTSS NU 02 BATANG</t>
  </si>
  <si>
    <t>MI Baitul Ulum</t>
  </si>
  <si>
    <t>MTS HASYIM ASY`ARI</t>
  </si>
  <si>
    <t>MI Islamiyah Padomasan</t>
  </si>
  <si>
    <t>MTS SUNAN KALIJAGA</t>
  </si>
  <si>
    <t>MI Islamiyah Jambangan</t>
  </si>
  <si>
    <t>MTS AGUNG ALIM BLADO</t>
  </si>
  <si>
    <t>MI Islamiyah Karanganyar</t>
  </si>
  <si>
    <t>MTS ASSA`ID BLADO</t>
  </si>
  <si>
    <t>MI Darussalam Juragan</t>
  </si>
  <si>
    <t>MTS NU 01 GRINGSING</t>
  </si>
  <si>
    <t>MTS NU 02 GRINGSING</t>
  </si>
  <si>
    <t>MI Islamiyah Ketanggan</t>
  </si>
  <si>
    <t>MTS NUR ANOM GRINGSING</t>
  </si>
  <si>
    <t>MI Islamiyah Donorejo</t>
  </si>
  <si>
    <t>MTS MAULAN MAGHRIBI</t>
  </si>
  <si>
    <t>MI Asy Syairiyah</t>
  </si>
  <si>
    <t>MTS NU AL SYAIRIYAH</t>
  </si>
  <si>
    <t>MI Al Ikhsan</t>
  </si>
  <si>
    <t>MTS AL ISLAM LIMPUNG</t>
  </si>
  <si>
    <t>MI Wahid Hasyim Kedungmalang</t>
  </si>
  <si>
    <t>MTS NU 01 PECALUNGAN</t>
  </si>
  <si>
    <t>MI Asysyafiiyyah Bandar</t>
  </si>
  <si>
    <t>MTS AL HUDA</t>
  </si>
  <si>
    <t>MI Lebo 02</t>
  </si>
  <si>
    <t>MTS BHAKTI ISLAM</t>
  </si>
  <si>
    <t>MI Ujungnegoro 02</t>
  </si>
  <si>
    <t>MTS DARUL HIKMAH</t>
  </si>
  <si>
    <t>MI Wahid Hasyim Selopajang Barat</t>
  </si>
  <si>
    <t>MTS DARUSSALAM</t>
  </si>
  <si>
    <t>MI Al Islam Watesalit</t>
  </si>
  <si>
    <t>MTsN Batang</t>
  </si>
  <si>
    <t>MI Hidayatul Mubtadiin</t>
  </si>
  <si>
    <t>MI Al Huda Durenombo</t>
  </si>
  <si>
    <t>Durenombo</t>
  </si>
  <si>
    <t>MTS NURUSSALAM</t>
  </si>
  <si>
    <t>MI Uswatun Hasanah Sawangan</t>
  </si>
  <si>
    <t>MTS WALISONGO TULIS</t>
  </si>
  <si>
    <t>MI An Nahdliyah</t>
  </si>
  <si>
    <t>MTS WAHID HASYIM</t>
  </si>
  <si>
    <t>MI Arrobbaniyah</t>
  </si>
  <si>
    <t>MTS THOLABUDDIN</t>
  </si>
  <si>
    <t>MI Nahdlatul Ulama Kranggan</t>
  </si>
  <si>
    <t>MTS AHMAD YANI</t>
  </si>
  <si>
    <t>MI Miftahul Ulum</t>
  </si>
  <si>
    <t>MTS AL-INAAROH</t>
  </si>
  <si>
    <t>MI Al Islam Kepundung</t>
  </si>
  <si>
    <t>MI Sirojul Muta`alimin</t>
  </si>
  <si>
    <t>MI Darul Hikmah</t>
  </si>
  <si>
    <t>Silurah</t>
  </si>
  <si>
    <t>MI Islamiyah Kluwih 02</t>
  </si>
  <si>
    <t>MI Al Asyraf</t>
  </si>
  <si>
    <t>RA Masyithoh Pesalakan</t>
  </si>
  <si>
    <t>RA</t>
  </si>
  <si>
    <t>MI Al-Asyraf</t>
  </si>
  <si>
    <t>RA Masyithoh Kalipucang</t>
  </si>
  <si>
    <t>RA Masyithoh Kebumen</t>
  </si>
  <si>
    <t>RA Masyithoh Beji</t>
  </si>
  <si>
    <t>RA Al- Amin</t>
  </si>
  <si>
    <t>RA Masyithoh Sidorejo</t>
  </si>
  <si>
    <t>RA Tholabuddin</t>
  </si>
  <si>
    <t>RA Al Ikhlas</t>
  </si>
  <si>
    <t>RA Wahid Hasyim</t>
  </si>
  <si>
    <t>BA Al Falah</t>
  </si>
  <si>
    <t>Proyonanggan Tengah</t>
  </si>
  <si>
    <t>RA Muslimat Nu Terban</t>
  </si>
  <si>
    <t>RA Al Karomah</t>
  </si>
  <si>
    <t>RA Masyithoh Karanganyar</t>
  </si>
  <si>
    <t>RA Masyithoh Simpar</t>
  </si>
  <si>
    <t>RA Masyithoh Reban</t>
  </si>
  <si>
    <t>RA Masyithoh Kalibalik</t>
  </si>
  <si>
    <t>RA Masyithoh Gombong</t>
  </si>
  <si>
    <t>RA Masyithoh Sengon</t>
  </si>
  <si>
    <t>RA Masyithoh Sijono</t>
  </si>
  <si>
    <t>RA Masyithoh Gapuro</t>
  </si>
  <si>
    <t>RA Masyithoh Plumbon</t>
  </si>
  <si>
    <t>RA Al Hasanah</t>
  </si>
  <si>
    <t>Denasri Kulon</t>
  </si>
  <si>
    <t>RA Asysyafiiyyah</t>
  </si>
  <si>
    <t>RA Masyithoh Wonokerto</t>
  </si>
  <si>
    <t>RA Miftahul Huda</t>
  </si>
  <si>
    <t>RA Masyithoh 01 Kedawung</t>
  </si>
  <si>
    <t>RA Masyithoh Cokro</t>
  </si>
  <si>
    <t>Sibebek</t>
  </si>
  <si>
    <t>RA Nurul Umam</t>
  </si>
  <si>
    <t>RA Darussalam</t>
  </si>
  <si>
    <t>RA Masyithoh Sembung</t>
  </si>
  <si>
    <t>RA Masyithoh Harjowinangun</t>
  </si>
  <si>
    <t>RA Masyithoh Kambangan 01</t>
  </si>
  <si>
    <t>RA Dewi Masyithoh Sukorejo</t>
  </si>
  <si>
    <t>RA Masyithoh 02 Kedawung</t>
  </si>
  <si>
    <t>RA MasyithohWonotunggal</t>
  </si>
  <si>
    <t>RA Masyithoh Surodadi</t>
  </si>
  <si>
    <t>RA Masyithoh Lebo</t>
  </si>
  <si>
    <t>RA Al Huda Timbang</t>
  </si>
  <si>
    <t>Timbang</t>
  </si>
  <si>
    <t>RA Masyithoh Luwung</t>
  </si>
  <si>
    <t>Luwung</t>
  </si>
  <si>
    <t>RA Masyithoh Babadan</t>
  </si>
  <si>
    <t>RA Masyithoh Amongrogo</t>
  </si>
  <si>
    <t>RA Mamba'ul Ulum</t>
  </si>
  <si>
    <t>Jlamprang</t>
  </si>
  <si>
    <t>RA Masyithoh Kambangan 02</t>
  </si>
  <si>
    <t>RA Al Hidayah</t>
  </si>
  <si>
    <t>RA Masyithoh Madugowongjati</t>
  </si>
  <si>
    <t>RA Assyafi`iyah</t>
  </si>
  <si>
    <t>RA Aanadin</t>
  </si>
  <si>
    <t>RA Amanah</t>
  </si>
  <si>
    <t>RA Masyithoh Penundan</t>
  </si>
  <si>
    <t>RA Amanah Randu</t>
  </si>
  <si>
    <t>RA Muslimat Nu Menguneng</t>
  </si>
  <si>
    <t>Menguneng</t>
  </si>
  <si>
    <t>RA Al Mas`udiyah Banyuputih</t>
  </si>
  <si>
    <t>RA Qurrota A`yun</t>
  </si>
  <si>
    <t>RA Nurul Huda</t>
  </si>
  <si>
    <t>RA Nurul Ikhsan</t>
  </si>
  <si>
    <t>RA Nawa Kartika</t>
  </si>
  <si>
    <t>RA Masyithoh Toso</t>
  </si>
  <si>
    <t>RA Masyithoh Keputon</t>
  </si>
  <si>
    <t>RA Masyithoh Jambangan</t>
  </si>
  <si>
    <t>RA Dewi Masithoh</t>
  </si>
  <si>
    <t>RA Miftakhul Jannah</t>
  </si>
  <si>
    <t>RA Al Huda Adinuso</t>
  </si>
  <si>
    <t>RA Masyithoh Padomasan</t>
  </si>
  <si>
    <t>RA Umroh Rifaiyah</t>
  </si>
  <si>
    <t>RA Al Falah</t>
  </si>
  <si>
    <t>RA Manba`ul Hikmah</t>
  </si>
  <si>
    <t>RA Fadlli Robbi</t>
  </si>
  <si>
    <t>Banjiran</t>
  </si>
  <si>
    <t>RA Al Asy'ariyah</t>
  </si>
  <si>
    <t>RA Muslimat Nu</t>
  </si>
  <si>
    <t>RA An-Nahdliyat</t>
  </si>
  <si>
    <t>RA Masyithoh Pucanggading</t>
  </si>
  <si>
    <t>RA Al Hikmah</t>
  </si>
  <si>
    <t>RA Walisongo</t>
  </si>
  <si>
    <t>RA Hidayatul Muhtadin</t>
  </si>
  <si>
    <t>Sukomangli</t>
  </si>
  <si>
    <t>RA Masyithoh Dlisen</t>
  </si>
  <si>
    <t>RA Al Khotijah</t>
  </si>
  <si>
    <t>RA Nurul Iman Pesantren</t>
  </si>
  <si>
    <t>RA Masyithoh Kalisalak</t>
  </si>
  <si>
    <t>RA Masyithoh Wanar</t>
  </si>
  <si>
    <t>RA Masyithoh Sidalang</t>
  </si>
  <si>
    <t>RA Sabilunnajah</t>
  </si>
  <si>
    <t>RA Nurul Kirom</t>
  </si>
  <si>
    <t>RA Masyithoh Banaran</t>
  </si>
  <si>
    <t>RA Ar- Ridwan</t>
  </si>
  <si>
    <t>RA Al Islam</t>
  </si>
  <si>
    <t>RA Al Falah Kluwih</t>
  </si>
  <si>
    <t>RA Masyithoh 03 Kambangan</t>
  </si>
  <si>
    <t>RA Al Hidayah Pasusukan</t>
  </si>
  <si>
    <t>RA Fatimatuzzahro</t>
  </si>
  <si>
    <t>RA Masyithoh Adinuso</t>
  </si>
  <si>
    <t>RA Al Madina</t>
  </si>
  <si>
    <t>RA Masyithoh Rowosari</t>
  </si>
  <si>
    <t>RA Gita Insani Kalangsono</t>
  </si>
  <si>
    <t>RA Masyithoh Dlimas</t>
  </si>
  <si>
    <t>RA Arrokhmah</t>
  </si>
  <si>
    <t>RA Al Anwar</t>
  </si>
  <si>
    <t>RA Syekh Abdul Jabar</t>
  </si>
  <si>
    <t>RA Fatimatuzzahra</t>
  </si>
  <si>
    <t>RA Rabiah Adawiyah</t>
  </si>
  <si>
    <t>RA Asy Syafi`iyah</t>
  </si>
  <si>
    <t>Wonobodro</t>
  </si>
  <si>
    <t>RA Al Istiqomah</t>
  </si>
  <si>
    <t>RA Cut Nya` Dien</t>
  </si>
  <si>
    <t>Kalipucang Wetan</t>
  </si>
  <si>
    <t>RA Al Hikmah Durenombo</t>
  </si>
  <si>
    <t>RA Sunan Kalijaga</t>
  </si>
  <si>
    <t>RA Dewi Masyithoh Bulu</t>
  </si>
  <si>
    <t>Surjo</t>
  </si>
  <si>
    <t>RA Masyithoh At-Thoyibah</t>
  </si>
  <si>
    <t>Rowobelang</t>
  </si>
  <si>
    <t>RA Sabilul Huda</t>
  </si>
  <si>
    <t>RA Miftahul Hidayah</t>
  </si>
  <si>
    <t>RA Masyithoh Sojomerto</t>
  </si>
  <si>
    <t>RA Masyithoh Tambahrejo</t>
  </si>
  <si>
    <t>RA Al-Ishlah</t>
  </si>
  <si>
    <t>RA Yaa Bunayya</t>
  </si>
  <si>
    <t>RA Darun Najah Selokarto</t>
  </si>
  <si>
    <t>Selokarto</t>
  </si>
  <si>
    <t>RA Wahid Hasyim Kedungmalang</t>
  </si>
  <si>
    <t>RA Assyafi'iyah</t>
  </si>
  <si>
    <t>Mangunharjo</t>
  </si>
  <si>
    <t>RA Muslimat NU Surjo</t>
  </si>
  <si>
    <t>RA Masyithoh Kranggan</t>
  </si>
  <si>
    <t>RA Al Fatta Kalimanggis</t>
  </si>
  <si>
    <t>Kalimanggis</t>
  </si>
  <si>
    <t>RA Bahrul Huda</t>
  </si>
  <si>
    <t>Mohon hubungi kami apabila ada pertanyaan terkait cara pengisian tabel.</t>
  </si>
  <si>
    <t>Tim Diseminasi dan Statistik Sektoral BPS Kabupaten Batang</t>
  </si>
  <si>
    <t>Jalan Pemuda No. 90 Batang</t>
  </si>
  <si>
    <t>Email</t>
  </si>
  <si>
    <t>:</t>
  </si>
  <si>
    <t>ipds3325@bps.go.id</t>
  </si>
  <si>
    <t>WA</t>
  </si>
  <si>
    <t>081326825733</t>
  </si>
  <si>
    <t>Mustofa, S.ST (Ketua Tim Diseminasi dan Statistik Sektoral BPS Kabupaten Batang)</t>
  </si>
  <si>
    <t>Contact Person Pengisian Data</t>
  </si>
  <si>
    <t>Nama</t>
  </si>
  <si>
    <t>PRAMONO SRI WIDODO, ST, MT</t>
  </si>
  <si>
    <t>Jabatan</t>
  </si>
  <si>
    <t>PERENCANA MUDA</t>
  </si>
  <si>
    <t>No HP/WA</t>
  </si>
  <si>
    <t>08156650084</t>
  </si>
  <si>
    <t>kabbatang@kemenag.go.id</t>
  </si>
  <si>
    <t>Instansi</t>
  </si>
  <si>
    <t>Kementerian Agama Kabupaten Batang</t>
  </si>
  <si>
    <t>Row Labels</t>
  </si>
  <si>
    <t>L</t>
  </si>
  <si>
    <t>P</t>
  </si>
  <si>
    <t>Grand Total</t>
  </si>
  <si>
    <t>DELISEN</t>
  </si>
  <si>
    <t>PROYO UTARA</t>
  </si>
  <si>
    <t>PROYONANGGAN</t>
  </si>
  <si>
    <t>SIMBANG DESA</t>
  </si>
  <si>
    <t>SOKO</t>
  </si>
  <si>
    <t>UJUNG NEGORO</t>
  </si>
  <si>
    <t>WONOSOGORO</t>
  </si>
  <si>
    <t>BUMN / BUMD</t>
  </si>
  <si>
    <t>Dagang</t>
  </si>
  <si>
    <t>Ibu Rumah Tangga</t>
  </si>
  <si>
    <t>Pegawai Negri Sipil</t>
  </si>
  <si>
    <t>Pelajar / Mahasiswa</t>
  </si>
  <si>
    <t>Tani / Nelayan</t>
  </si>
  <si>
    <t>TNI / Polri</t>
  </si>
  <si>
    <t>D1 / D2 / D3 / SM</t>
  </si>
  <si>
    <t>S1</t>
  </si>
  <si>
    <t>S2</t>
  </si>
  <si>
    <t>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</si>
</sst>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3">
    <font>
      <sz val="11"/>
      <color theme="1"/>
      <name val="Calibri"/>
      <scheme val="minor"/>
    </font>
    <font>
      <b/>
      <sz val="10"/>
      <color theme="1"/>
      <name val="Calibri"/>
    </font>
    <font>
      <sz val="11"/>
      <color theme="1"/>
      <name val="Calibri"/>
    </font>
    <font>
      <i/>
      <sz val="10"/>
      <color theme="1"/>
      <name val="Calibri"/>
    </font>
    <font>
      <b/>
      <i/>
      <sz val="10"/>
      <color theme="1"/>
      <name val="Calibri"/>
    </font>
    <font>
      <b/>
      <sz val="9"/>
      <color theme="1"/>
      <name val="Calibri"/>
    </font>
    <font>
      <sz val="11"/>
      <name val="Calibri"/>
    </font>
    <font>
      <b/>
      <i/>
      <sz val="9"/>
      <color theme="1"/>
      <name val="Calibri"/>
    </font>
    <font>
      <sz val="9"/>
      <color theme="1"/>
      <name val="Calibri"/>
    </font>
    <font>
      <sz val="9"/>
      <color rgb="FF000000"/>
      <name val="Calibri"/>
    </font>
    <font>
      <sz val="12"/>
      <color theme="1"/>
      <name val="Calibri"/>
    </font>
    <font>
      <sz val="9"/>
      <color rgb="FFFF0000"/>
      <name val="Calibri"/>
    </font>
    <font>
      <b/>
      <sz val="11"/>
      <color theme="1"/>
      <name val="Calibri"/>
    </font>
    <font>
      <sz val="9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sz val="10"/>
      <color rgb="FFFF0000"/>
      <name val="Calibri"/>
    </font>
    <font>
      <i/>
      <sz val="9"/>
      <color theme="1"/>
      <name val="Calibri"/>
    </font>
    <font>
      <sz val="11"/>
      <color theme="1"/>
      <name val="Arial"/>
    </font>
    <font>
      <b/>
      <sz val="11"/>
      <color rgb="FF000000"/>
      <name val="Calibri"/>
    </font>
    <font>
      <b/>
      <sz val="9"/>
      <color rgb="FF000000"/>
      <name val="Calibri"/>
    </font>
    <font>
      <b/>
      <sz val="11"/>
      <color theme="1"/>
      <name val="Calibri"/>
      <scheme val="minor"/>
    </font>
    <font>
      <i/>
      <sz val="9"/>
      <color theme="1"/>
      <name val="Calibri"/>
      <scheme val="minor"/>
    </font>
    <font>
      <i/>
      <sz val="9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4"/>
      <color theme="1"/>
      <name val="Calibri"/>
    </font>
    <font>
      <u/>
      <sz val="14"/>
      <color rgb="FF0000FF"/>
      <name val="Calibri"/>
    </font>
    <font>
      <u/>
      <sz val="14"/>
      <color rgb="FF0000FF"/>
      <name val="Calibri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theme="9"/>
        <bgColor theme="9"/>
      </patternFill>
    </fill>
    <fill>
      <patternFill patternType="solid">
        <fgColor rgb="FF00FF00"/>
        <bgColor rgb="FF00FF00"/>
      </patternFill>
    </fill>
    <fill>
      <patternFill patternType="solid">
        <fgColor rgb="FFD9D2E9"/>
        <bgColor rgb="FFD9D2E9"/>
      </patternFill>
    </fill>
    <fill>
      <patternFill patternType="solid">
        <fgColor rgb="FF00FFFF"/>
        <bgColor rgb="FF00FFFF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13" xfId="0" applyNumberFormat="1" applyFont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8" fillId="9" borderId="16" xfId="0" applyNumberFormat="1" applyFont="1" applyFill="1" applyBorder="1" applyAlignment="1">
      <alignment horizontal="right" vertical="center" wrapText="1"/>
    </xf>
    <xf numFmtId="164" fontId="8" fillId="9" borderId="17" xfId="0" applyNumberFormat="1" applyFont="1" applyFill="1" applyBorder="1" applyAlignment="1">
      <alignment horizontal="right" vertical="center" wrapText="1"/>
    </xf>
    <xf numFmtId="164" fontId="8" fillId="9" borderId="18" xfId="0" applyNumberFormat="1" applyFont="1" applyFill="1" applyBorder="1" applyAlignment="1">
      <alignment horizontal="right" vertical="center" wrapText="1"/>
    </xf>
    <xf numFmtId="164" fontId="8" fillId="9" borderId="8" xfId="0" applyNumberFormat="1" applyFont="1" applyFill="1" applyBorder="1" applyAlignment="1">
      <alignment horizontal="right" vertical="center" wrapText="1"/>
    </xf>
    <xf numFmtId="164" fontId="8" fillId="8" borderId="8" xfId="0" applyNumberFormat="1" applyFont="1" applyFill="1" applyBorder="1" applyAlignment="1">
      <alignment horizontal="right" vertical="center" wrapText="1"/>
    </xf>
    <xf numFmtId="164" fontId="8" fillId="8" borderId="17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10" fillId="4" borderId="23" xfId="0" applyFont="1" applyFill="1" applyBorder="1"/>
    <xf numFmtId="0" fontId="2" fillId="4" borderId="23" xfId="0" applyFont="1" applyFill="1" applyBorder="1"/>
    <xf numFmtId="164" fontId="2" fillId="4" borderId="23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8" fillId="2" borderId="23" xfId="0" applyFont="1" applyFill="1" applyBorder="1" applyAlignment="1">
      <alignment horizontal="center"/>
    </xf>
    <xf numFmtId="0" fontId="11" fillId="2" borderId="23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8" fillId="0" borderId="32" xfId="0" quotePrefix="1" applyFont="1" applyBorder="1" applyAlignment="1">
      <alignment horizontal="center" vertical="center" wrapText="1"/>
    </xf>
    <xf numFmtId="0" fontId="8" fillId="0" borderId="34" xfId="0" quotePrefix="1" applyFont="1" applyBorder="1" applyAlignment="1">
      <alignment horizontal="center" vertical="center" wrapText="1"/>
    </xf>
    <xf numFmtId="0" fontId="8" fillId="0" borderId="33" xfId="0" quotePrefix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164" fontId="8" fillId="0" borderId="24" xfId="0" applyNumberFormat="1" applyFont="1" applyBorder="1" applyAlignment="1">
      <alignment horizontal="right" vertical="center" wrapText="1"/>
    </xf>
    <xf numFmtId="164" fontId="8" fillId="0" borderId="25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0" fontId="8" fillId="0" borderId="30" xfId="0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164" fontId="9" fillId="0" borderId="36" xfId="0" applyNumberFormat="1" applyFont="1" applyBorder="1" applyAlignment="1">
      <alignment horizontal="right"/>
    </xf>
    <xf numFmtId="164" fontId="9" fillId="0" borderId="37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8" fillId="10" borderId="32" xfId="0" applyNumberFormat="1" applyFont="1" applyFill="1" applyBorder="1" applyAlignment="1">
      <alignment horizontal="right" vertical="center" wrapText="1"/>
    </xf>
    <xf numFmtId="164" fontId="8" fillId="10" borderId="34" xfId="0" applyNumberFormat="1" applyFont="1" applyFill="1" applyBorder="1" applyAlignment="1">
      <alignment horizontal="right" vertical="center" wrapText="1"/>
    </xf>
    <xf numFmtId="164" fontId="8" fillId="10" borderId="33" xfId="0" applyNumberFormat="1" applyFont="1" applyFill="1" applyBorder="1" applyAlignment="1">
      <alignment horizontal="right" vertical="center" wrapText="1"/>
    </xf>
    <xf numFmtId="164" fontId="8" fillId="8" borderId="34" xfId="0" applyNumberFormat="1" applyFont="1" applyFill="1" applyBorder="1" applyAlignment="1">
      <alignment horizontal="right" vertical="center" wrapText="1"/>
    </xf>
    <xf numFmtId="164" fontId="8" fillId="8" borderId="3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44" xfId="0" quotePrefix="1" applyFont="1" applyBorder="1" applyAlignment="1">
      <alignment horizontal="center" vertical="center"/>
    </xf>
    <xf numFmtId="0" fontId="8" fillId="0" borderId="45" xfId="0" quotePrefix="1" applyFont="1" applyBorder="1" applyAlignment="1">
      <alignment horizontal="center" vertical="center"/>
    </xf>
    <xf numFmtId="0" fontId="8" fillId="0" borderId="46" xfId="0" quotePrefix="1" applyFont="1" applyBorder="1" applyAlignment="1">
      <alignment horizontal="center" vertical="center"/>
    </xf>
    <xf numFmtId="164" fontId="8" fillId="9" borderId="11" xfId="0" applyNumberFormat="1" applyFont="1" applyFill="1" applyBorder="1" applyAlignment="1">
      <alignment horizontal="righ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164" fontId="8" fillId="0" borderId="47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8" fillId="9" borderId="44" xfId="0" applyNumberFormat="1" applyFont="1" applyFill="1" applyBorder="1" applyAlignment="1">
      <alignment horizontal="right" vertical="center" wrapText="1"/>
    </xf>
    <xf numFmtId="164" fontId="8" fillId="9" borderId="45" xfId="0" applyNumberFormat="1" applyFont="1" applyFill="1" applyBorder="1" applyAlignment="1">
      <alignment horizontal="right" vertical="center" wrapText="1"/>
    </xf>
    <xf numFmtId="164" fontId="8" fillId="9" borderId="46" xfId="0" applyNumberFormat="1" applyFont="1" applyFill="1" applyBorder="1" applyAlignment="1">
      <alignment horizontal="right" vertical="center" wrapText="1"/>
    </xf>
    <xf numFmtId="164" fontId="9" fillId="0" borderId="13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22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horizontal="right"/>
    </xf>
    <xf numFmtId="164" fontId="8" fillId="8" borderId="11" xfId="0" applyNumberFormat="1" applyFont="1" applyFill="1" applyBorder="1" applyAlignment="1">
      <alignment horizontal="right" vertical="center" wrapText="1"/>
    </xf>
    <xf numFmtId="164" fontId="8" fillId="8" borderId="44" xfId="0" applyNumberFormat="1" applyFont="1" applyFill="1" applyBorder="1" applyAlignment="1">
      <alignment horizontal="right" vertical="center" wrapText="1"/>
    </xf>
    <xf numFmtId="164" fontId="8" fillId="8" borderId="45" xfId="0" applyNumberFormat="1" applyFont="1" applyFill="1" applyBorder="1" applyAlignment="1">
      <alignment horizontal="right" vertical="center" wrapText="1"/>
    </xf>
    <xf numFmtId="164" fontId="8" fillId="8" borderId="46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0" fontId="14" fillId="0" borderId="18" xfId="0" quotePrefix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164" fontId="14" fillId="0" borderId="47" xfId="0" applyNumberFormat="1" applyFont="1" applyBorder="1" applyAlignment="1">
      <alignment horizontal="right" vertical="center" wrapText="1"/>
    </xf>
    <xf numFmtId="164" fontId="14" fillId="0" borderId="15" xfId="0" applyNumberFormat="1" applyFont="1" applyBorder="1" applyAlignment="1">
      <alignment horizontal="right" vertical="center" wrapText="1"/>
    </xf>
    <xf numFmtId="164" fontId="14" fillId="10" borderId="41" xfId="0" applyNumberFormat="1" applyFont="1" applyFill="1" applyBorder="1" applyAlignment="1">
      <alignment horizontal="right" vertical="center" wrapText="1"/>
    </xf>
    <xf numFmtId="164" fontId="15" fillId="0" borderId="17" xfId="0" applyNumberFormat="1" applyFont="1" applyBorder="1" applyAlignment="1">
      <alignment horizontal="right" vertical="center"/>
    </xf>
    <xf numFmtId="164" fontId="15" fillId="0" borderId="8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164" fontId="14" fillId="0" borderId="16" xfId="0" applyNumberFormat="1" applyFont="1" applyBorder="1" applyAlignment="1">
      <alignment horizontal="right" vertical="center" wrapText="1"/>
    </xf>
    <xf numFmtId="164" fontId="14" fillId="0" borderId="17" xfId="0" applyNumberFormat="1" applyFont="1" applyBorder="1" applyAlignment="1">
      <alignment horizontal="right" vertical="center" wrapText="1"/>
    </xf>
    <xf numFmtId="164" fontId="15" fillId="0" borderId="15" xfId="0" applyNumberFormat="1" applyFont="1" applyBorder="1" applyAlignment="1">
      <alignment horizontal="right" vertical="center"/>
    </xf>
    <xf numFmtId="164" fontId="15" fillId="0" borderId="22" xfId="0" applyNumberFormat="1" applyFont="1" applyBorder="1" applyAlignment="1">
      <alignment horizontal="right" vertical="center"/>
    </xf>
    <xf numFmtId="0" fontId="14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vertical="center"/>
    </xf>
    <xf numFmtId="164" fontId="14" fillId="10" borderId="16" xfId="0" applyNumberFormat="1" applyFont="1" applyFill="1" applyBorder="1" applyAlignment="1">
      <alignment horizontal="right" vertical="center" wrapText="1"/>
    </xf>
    <xf numFmtId="164" fontId="14" fillId="10" borderId="17" xfId="0" applyNumberFormat="1" applyFont="1" applyFill="1" applyBorder="1" applyAlignment="1">
      <alignment horizontal="right" vertical="center" wrapText="1"/>
    </xf>
    <xf numFmtId="164" fontId="14" fillId="10" borderId="18" xfId="0" applyNumberFormat="1" applyFont="1" applyFill="1" applyBorder="1" applyAlignment="1">
      <alignment horizontal="right" vertical="center" wrapText="1"/>
    </xf>
    <xf numFmtId="164" fontId="15" fillId="10" borderId="15" xfId="0" applyNumberFormat="1" applyFont="1" applyFill="1" applyBorder="1" applyAlignment="1">
      <alignment horizontal="right" vertical="center"/>
    </xf>
    <xf numFmtId="164" fontId="15" fillId="10" borderId="22" xfId="0" applyNumberFormat="1" applyFont="1" applyFill="1" applyBorder="1" applyAlignment="1">
      <alignment horizontal="right" vertical="center"/>
    </xf>
    <xf numFmtId="164" fontId="15" fillId="10" borderId="13" xfId="0" applyNumberFormat="1" applyFont="1" applyFill="1" applyBorder="1" applyAlignment="1">
      <alignment horizontal="right" vertical="center"/>
    </xf>
    <xf numFmtId="164" fontId="15" fillId="10" borderId="14" xfId="0" applyNumberFormat="1" applyFont="1" applyFill="1" applyBorder="1" applyAlignment="1">
      <alignment horizontal="right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right" vertical="center"/>
    </xf>
    <xf numFmtId="0" fontId="14" fillId="2" borderId="44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164" fontId="14" fillId="10" borderId="44" xfId="0" applyNumberFormat="1" applyFont="1" applyFill="1" applyBorder="1" applyAlignment="1">
      <alignment horizontal="right" vertical="center" wrapText="1"/>
    </xf>
    <xf numFmtId="164" fontId="14" fillId="10" borderId="45" xfId="0" applyNumberFormat="1" applyFont="1" applyFill="1" applyBorder="1" applyAlignment="1">
      <alignment horizontal="right" vertical="center" wrapText="1"/>
    </xf>
    <xf numFmtId="164" fontId="14" fillId="10" borderId="46" xfId="0" applyNumberFormat="1" applyFont="1" applyFill="1" applyBorder="1" applyAlignment="1">
      <alignment horizontal="right" vertical="center" wrapText="1"/>
    </xf>
    <xf numFmtId="0" fontId="14" fillId="0" borderId="30" xfId="0" applyFont="1" applyBorder="1" applyAlignment="1">
      <alignment vertical="center"/>
    </xf>
    <xf numFmtId="164" fontId="14" fillId="0" borderId="30" xfId="0" applyNumberFormat="1" applyFont="1" applyBorder="1" applyAlignment="1">
      <alignment horizontal="right" vertical="center" wrapText="1"/>
    </xf>
    <xf numFmtId="0" fontId="14" fillId="9" borderId="32" xfId="0" applyFont="1" applyFill="1" applyBorder="1" applyAlignment="1">
      <alignment vertical="center"/>
    </xf>
    <xf numFmtId="0" fontId="14" fillId="9" borderId="30" xfId="0" applyFont="1" applyFill="1" applyBorder="1" applyAlignment="1">
      <alignment vertical="center"/>
    </xf>
    <xf numFmtId="164" fontId="14" fillId="9" borderId="49" xfId="0" applyNumberFormat="1" applyFont="1" applyFill="1" applyBorder="1" applyAlignment="1">
      <alignment horizontal="right" vertical="center" wrapText="1"/>
    </xf>
    <xf numFmtId="164" fontId="14" fillId="9" borderId="50" xfId="0" applyNumberFormat="1" applyFont="1" applyFill="1" applyBorder="1" applyAlignment="1">
      <alignment horizontal="right" vertical="center" wrapText="1"/>
    </xf>
    <xf numFmtId="164" fontId="14" fillId="9" borderId="51" xfId="0" applyNumberFormat="1" applyFont="1" applyFill="1" applyBorder="1" applyAlignment="1">
      <alignment horizontal="right" vertical="center" wrapText="1"/>
    </xf>
    <xf numFmtId="164" fontId="14" fillId="9" borderId="52" xfId="0" applyNumberFormat="1" applyFont="1" applyFill="1" applyBorder="1" applyAlignment="1">
      <alignment horizontal="right" vertical="center" wrapText="1"/>
    </xf>
    <xf numFmtId="164" fontId="14" fillId="9" borderId="53" xfId="0" applyNumberFormat="1" applyFont="1" applyFill="1" applyBorder="1" applyAlignment="1">
      <alignment horizontal="right" vertical="center" wrapText="1"/>
    </xf>
    <xf numFmtId="164" fontId="14" fillId="9" borderId="5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164" fontId="8" fillId="10" borderId="11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0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20" fillId="11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24" fillId="0" borderId="17" xfId="0" applyFont="1" applyBorder="1"/>
    <xf numFmtId="0" fontId="25" fillId="0" borderId="22" xfId="0" applyFont="1" applyBorder="1"/>
    <xf numFmtId="0" fontId="25" fillId="0" borderId="22" xfId="0" applyFont="1" applyBorder="1" applyAlignment="1">
      <alignment horizontal="right"/>
    </xf>
    <xf numFmtId="0" fontId="9" fillId="0" borderId="17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164" fontId="8" fillId="0" borderId="17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164" fontId="9" fillId="0" borderId="1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25" fillId="11" borderId="22" xfId="0" applyFont="1" applyFill="1" applyBorder="1"/>
    <xf numFmtId="0" fontId="25" fillId="11" borderId="22" xfId="0" applyFont="1" applyFill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quotePrefix="1" applyFont="1"/>
    <xf numFmtId="0" fontId="2" fillId="0" borderId="0" xfId="0" quotePrefix="1" applyFont="1"/>
    <xf numFmtId="0" fontId="0" fillId="14" borderId="0" xfId="0" applyFill="1"/>
    <xf numFmtId="0" fontId="29" fillId="15" borderId="57" xfId="0" applyFont="1" applyFill="1" applyBorder="1"/>
    <xf numFmtId="0" fontId="29" fillId="0" borderId="57" xfId="0" applyFont="1" applyBorder="1" applyAlignment="1">
      <alignment horizontal="left"/>
    </xf>
    <xf numFmtId="0" fontId="29" fillId="0" borderId="57" xfId="0" applyFont="1" applyBorder="1"/>
    <xf numFmtId="0" fontId="0" fillId="0" borderId="0" xfId="0" applyAlignment="1">
      <alignment horizontal="left" indent="1"/>
    </xf>
    <xf numFmtId="0" fontId="29" fillId="15" borderId="58" xfId="0" applyFont="1" applyFill="1" applyBorder="1" applyAlignment="1">
      <alignment horizontal="left"/>
    </xf>
    <xf numFmtId="0" fontId="29" fillId="15" borderId="58" xfId="0" applyFont="1" applyFill="1" applyBorder="1"/>
    <xf numFmtId="0" fontId="29" fillId="14" borderId="57" xfId="0" applyFont="1" applyFill="1" applyBorder="1" applyAlignment="1">
      <alignment horizontal="left"/>
    </xf>
    <xf numFmtId="0" fontId="30" fillId="0" borderId="0" xfId="0" applyFont="1" applyAlignment="1">
      <alignment horizontal="left" indent="1"/>
    </xf>
    <xf numFmtId="0" fontId="29" fillId="15" borderId="57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1" fillId="0" borderId="0" xfId="0" applyFont="1"/>
    <xf numFmtId="164" fontId="8" fillId="0" borderId="23" xfId="0" applyNumberFormat="1" applyFont="1" applyBorder="1" applyAlignment="1">
      <alignment horizontal="right" vertical="center" wrapText="1"/>
    </xf>
    <xf numFmtId="164" fontId="8" fillId="10" borderId="59" xfId="0" applyNumberFormat="1" applyFont="1" applyFill="1" applyBorder="1" applyAlignment="1">
      <alignment horizontal="right" vertical="center" wrapText="1"/>
    </xf>
    <xf numFmtId="164" fontId="8" fillId="10" borderId="60" xfId="0" applyNumberFormat="1" applyFont="1" applyFill="1" applyBorder="1" applyAlignment="1">
      <alignment horizontal="right" vertical="center" wrapText="1"/>
    </xf>
    <xf numFmtId="164" fontId="8" fillId="10" borderId="61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Border="1"/>
    <xf numFmtId="0" fontId="5" fillId="5" borderId="3" xfId="0" applyFont="1" applyFill="1" applyBorder="1" applyAlignment="1">
      <alignment horizontal="center" vertical="center"/>
    </xf>
    <xf numFmtId="0" fontId="6" fillId="0" borderId="5" xfId="0" applyFont="1" applyBorder="1"/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5" fillId="7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9" xfId="0" applyFont="1" applyBorder="1"/>
    <xf numFmtId="0" fontId="0" fillId="0" borderId="0" xfId="0"/>
    <xf numFmtId="0" fontId="8" fillId="0" borderId="7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6" fillId="0" borderId="27" xfId="0" applyFont="1" applyBorder="1"/>
    <xf numFmtId="0" fontId="6" fillId="0" borderId="28" xfId="0" applyFont="1" applyBorder="1"/>
    <xf numFmtId="0" fontId="1" fillId="2" borderId="2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10" xfId="0" applyFont="1" applyBorder="1"/>
    <xf numFmtId="0" fontId="6" fillId="0" borderId="29" xfId="0" applyFont="1" applyBorder="1"/>
    <xf numFmtId="0" fontId="6" fillId="0" borderId="30" xfId="0" applyFont="1" applyBorder="1"/>
    <xf numFmtId="0" fontId="8" fillId="0" borderId="32" xfId="0" quotePrefix="1" applyFont="1" applyBorder="1" applyAlignment="1">
      <alignment horizontal="center" vertical="center" wrapText="1"/>
    </xf>
    <xf numFmtId="0" fontId="6" fillId="0" borderId="33" xfId="0" applyFont="1" applyBorder="1"/>
    <xf numFmtId="0" fontId="8" fillId="0" borderId="32" xfId="0" applyFont="1" applyBorder="1" applyAlignment="1">
      <alignment horizontal="center" vertical="center"/>
    </xf>
    <xf numFmtId="0" fontId="6" fillId="0" borderId="34" xfId="0" applyFont="1" applyBorder="1"/>
    <xf numFmtId="0" fontId="12" fillId="2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8" fillId="0" borderId="42" xfId="0" quotePrefix="1" applyFont="1" applyBorder="1" applyAlignment="1">
      <alignment horizontal="center" vertical="center" wrapText="1"/>
    </xf>
    <xf numFmtId="0" fontId="6" fillId="0" borderId="43" xfId="0" applyFont="1" applyBorder="1"/>
    <xf numFmtId="0" fontId="5" fillId="0" borderId="42" xfId="0" applyFont="1" applyBorder="1" applyAlignment="1">
      <alignment horizontal="center" vertical="center"/>
    </xf>
    <xf numFmtId="0" fontId="6" fillId="0" borderId="38" xfId="0" applyFont="1" applyBorder="1"/>
    <xf numFmtId="0" fontId="6" fillId="0" borderId="14" xfId="0" applyFont="1" applyBorder="1"/>
    <xf numFmtId="0" fontId="6" fillId="0" borderId="40" xfId="0" applyFont="1" applyBorder="1"/>
    <xf numFmtId="0" fontId="6" fillId="0" borderId="22" xfId="0" applyFont="1" applyBorder="1"/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41" xfId="0" applyFont="1" applyBorder="1"/>
    <xf numFmtId="0" fontId="14" fillId="0" borderId="3" xfId="0" quotePrefix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6" fillId="0" borderId="35" xfId="0" applyFont="1" applyBorder="1"/>
    <xf numFmtId="0" fontId="6" fillId="0" borderId="11" xfId="0" applyFont="1" applyBorder="1"/>
    <xf numFmtId="0" fontId="6" fillId="0" borderId="48" xfId="0" applyFont="1" applyBorder="1"/>
    <xf numFmtId="0" fontId="1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6" fillId="0" borderId="31" xfId="0" applyFont="1" applyBorder="1"/>
    <xf numFmtId="0" fontId="1" fillId="2" borderId="3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5" fillId="0" borderId="56" xfId="0" applyFont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6" fillId="0" borderId="15" xfId="0" applyFont="1" applyBorder="1"/>
    <xf numFmtId="0" fontId="20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32" fillId="16" borderId="17" xfId="0" applyFont="1" applyFill="1" applyBorder="1" applyAlignment="1">
      <alignment wrapText="1"/>
    </xf>
    <xf numFmtId="0" fontId="32" fillId="17" borderId="17" xfId="0" applyFont="1" applyFill="1" applyBorder="1" applyAlignment="1">
      <alignment wrapText="1"/>
    </xf>
    <xf numFmtId="0" fontId="32" fillId="0" borderId="17" xfId="0" applyFont="1" applyBorder="1" applyAlignment="1">
      <alignment wrapText="1"/>
    </xf>
    <xf numFmtId="164" fontId="9" fillId="17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ipds3325@bps.go.id" TargetMode="External"/><Relationship Id="rId1" Type="http://schemas.openxmlformats.org/officeDocument/2006/relationships/hyperlink" Target="mailto:ipds3325@bps.go.id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topLeftCell="A4" workbookViewId="0"/>
  </sheetViews>
  <sheetFormatPr defaultColWidth="14.453125" defaultRowHeight="15" customHeight="1"/>
  <cols>
    <col min="1" max="1" width="3" customWidth="1"/>
    <col min="2" max="2" width="11.26953125" customWidth="1"/>
    <col min="3" max="12" width="9.7265625" hidden="1" customWidth="1"/>
    <col min="13" max="22" width="8.7265625" hidden="1" customWidth="1"/>
    <col min="23" max="37" width="8.7265625" customWidth="1"/>
  </cols>
  <sheetData>
    <row r="1" spans="1:37" ht="14.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P1" s="2"/>
    </row>
    <row r="2" spans="1:37" ht="14.5">
      <c r="A2" s="3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P2" s="2"/>
    </row>
    <row r="3" spans="1:37" ht="14.5">
      <c r="A3" s="4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P3" s="2"/>
    </row>
    <row r="4" spans="1:37" ht="14.5">
      <c r="A4" s="261" t="s">
        <v>2</v>
      </c>
      <c r="B4" s="262"/>
      <c r="C4" s="267" t="s">
        <v>3</v>
      </c>
      <c r="D4" s="253"/>
      <c r="E4" s="253"/>
      <c r="F4" s="253"/>
      <c r="G4" s="256"/>
      <c r="H4" s="268" t="s">
        <v>4</v>
      </c>
      <c r="I4" s="253"/>
      <c r="J4" s="253"/>
      <c r="K4" s="253"/>
      <c r="L4" s="256"/>
      <c r="M4" s="252" t="s">
        <v>5</v>
      </c>
      <c r="N4" s="253"/>
      <c r="O4" s="253"/>
      <c r="P4" s="253"/>
      <c r="Q4" s="254"/>
      <c r="R4" s="255" t="s">
        <v>6</v>
      </c>
      <c r="S4" s="253"/>
      <c r="T4" s="253"/>
      <c r="U4" s="253"/>
      <c r="V4" s="256"/>
      <c r="W4" s="257" t="s">
        <v>7</v>
      </c>
      <c r="X4" s="253"/>
      <c r="Y4" s="253"/>
      <c r="Z4" s="253"/>
      <c r="AA4" s="258"/>
      <c r="AB4" s="259" t="s">
        <v>8</v>
      </c>
      <c r="AC4" s="253"/>
      <c r="AD4" s="253"/>
      <c r="AE4" s="253"/>
      <c r="AF4" s="258"/>
      <c r="AG4" s="260" t="s">
        <v>9</v>
      </c>
      <c r="AH4" s="253"/>
      <c r="AI4" s="253"/>
      <c r="AJ4" s="253"/>
      <c r="AK4" s="258"/>
    </row>
    <row r="5" spans="1:37" ht="15.75" customHeight="1">
      <c r="A5" s="263"/>
      <c r="B5" s="264"/>
      <c r="C5" s="5" t="s">
        <v>10</v>
      </c>
      <c r="D5" s="6" t="s">
        <v>11</v>
      </c>
      <c r="E5" s="6" t="s">
        <v>12</v>
      </c>
      <c r="F5" s="6" t="s">
        <v>13</v>
      </c>
      <c r="G5" s="7" t="s">
        <v>14</v>
      </c>
      <c r="H5" s="5" t="s">
        <v>10</v>
      </c>
      <c r="I5" s="6" t="s">
        <v>11</v>
      </c>
      <c r="J5" s="6" t="s">
        <v>12</v>
      </c>
      <c r="K5" s="6" t="s">
        <v>13</v>
      </c>
      <c r="L5" s="7" t="s">
        <v>14</v>
      </c>
      <c r="M5" s="5" t="s">
        <v>10</v>
      </c>
      <c r="N5" s="6" t="s">
        <v>11</v>
      </c>
      <c r="O5" s="6" t="s">
        <v>12</v>
      </c>
      <c r="P5" s="6" t="s">
        <v>13</v>
      </c>
      <c r="Q5" s="6" t="s">
        <v>14</v>
      </c>
      <c r="R5" s="8" t="s">
        <v>10</v>
      </c>
      <c r="S5" s="9" t="s">
        <v>11</v>
      </c>
      <c r="T5" s="9" t="s">
        <v>12</v>
      </c>
      <c r="U5" s="9" t="s">
        <v>13</v>
      </c>
      <c r="V5" s="10" t="s">
        <v>14</v>
      </c>
      <c r="W5" s="9" t="s">
        <v>10</v>
      </c>
      <c r="X5" s="9" t="s">
        <v>11</v>
      </c>
      <c r="Y5" s="9" t="s">
        <v>12</v>
      </c>
      <c r="Z5" s="9" t="s">
        <v>13</v>
      </c>
      <c r="AA5" s="9" t="s">
        <v>14</v>
      </c>
      <c r="AB5" s="11" t="s">
        <v>10</v>
      </c>
      <c r="AC5" s="9" t="s">
        <v>11</v>
      </c>
      <c r="AD5" s="9" t="s">
        <v>12</v>
      </c>
      <c r="AE5" s="9" t="s">
        <v>13</v>
      </c>
      <c r="AF5" s="9" t="s">
        <v>14</v>
      </c>
      <c r="AG5" s="11" t="s">
        <v>10</v>
      </c>
      <c r="AH5" s="9" t="s">
        <v>11</v>
      </c>
      <c r="AI5" s="9" t="s">
        <v>12</v>
      </c>
      <c r="AJ5" s="9" t="s">
        <v>13</v>
      </c>
      <c r="AK5" s="9" t="s">
        <v>14</v>
      </c>
    </row>
    <row r="6" spans="1:37" ht="14.25" customHeight="1">
      <c r="A6" s="263"/>
      <c r="B6" s="264"/>
      <c r="C6" s="5" t="s">
        <v>15</v>
      </c>
      <c r="D6" s="12" t="s">
        <v>16</v>
      </c>
      <c r="E6" s="12" t="s">
        <v>17</v>
      </c>
      <c r="F6" s="12" t="s">
        <v>18</v>
      </c>
      <c r="G6" s="13" t="s">
        <v>14</v>
      </c>
      <c r="H6" s="5" t="s">
        <v>15</v>
      </c>
      <c r="I6" s="12" t="s">
        <v>16</v>
      </c>
      <c r="J6" s="12" t="s">
        <v>17</v>
      </c>
      <c r="K6" s="12" t="s">
        <v>18</v>
      </c>
      <c r="L6" s="13" t="s">
        <v>14</v>
      </c>
      <c r="M6" s="5" t="s">
        <v>15</v>
      </c>
      <c r="N6" s="12" t="s">
        <v>16</v>
      </c>
      <c r="O6" s="12" t="s">
        <v>17</v>
      </c>
      <c r="P6" s="12" t="s">
        <v>18</v>
      </c>
      <c r="Q6" s="12" t="s">
        <v>14</v>
      </c>
      <c r="R6" s="14" t="s">
        <v>15</v>
      </c>
      <c r="S6" s="15" t="s">
        <v>16</v>
      </c>
      <c r="T6" s="15" t="s">
        <v>17</v>
      </c>
      <c r="U6" s="15" t="s">
        <v>18</v>
      </c>
      <c r="V6" s="16" t="s">
        <v>14</v>
      </c>
      <c r="W6" s="17" t="s">
        <v>15</v>
      </c>
      <c r="X6" s="18" t="s">
        <v>16</v>
      </c>
      <c r="Y6" s="18" t="s">
        <v>17</v>
      </c>
      <c r="Z6" s="18" t="s">
        <v>18</v>
      </c>
      <c r="AA6" s="18" t="s">
        <v>14</v>
      </c>
      <c r="AB6" s="19" t="s">
        <v>15</v>
      </c>
      <c r="AC6" s="15" t="s">
        <v>16</v>
      </c>
      <c r="AD6" s="15" t="s">
        <v>17</v>
      </c>
      <c r="AE6" s="15" t="s">
        <v>18</v>
      </c>
      <c r="AF6" s="15" t="s">
        <v>14</v>
      </c>
      <c r="AG6" s="19" t="s">
        <v>15</v>
      </c>
      <c r="AH6" s="15" t="s">
        <v>16</v>
      </c>
      <c r="AI6" s="15" t="s">
        <v>17</v>
      </c>
      <c r="AJ6" s="15" t="s">
        <v>18</v>
      </c>
      <c r="AK6" s="15" t="s">
        <v>14</v>
      </c>
    </row>
    <row r="7" spans="1:37" ht="13.5" customHeight="1">
      <c r="A7" s="265" t="s">
        <v>19</v>
      </c>
      <c r="B7" s="256"/>
      <c r="C7" s="20" t="s">
        <v>20</v>
      </c>
      <c r="D7" s="21" t="s">
        <v>21</v>
      </c>
      <c r="E7" s="21" t="s">
        <v>22</v>
      </c>
      <c r="F7" s="21" t="s">
        <v>23</v>
      </c>
      <c r="G7" s="22" t="s">
        <v>24</v>
      </c>
      <c r="H7" s="20" t="s">
        <v>20</v>
      </c>
      <c r="I7" s="21" t="s">
        <v>21</v>
      </c>
      <c r="J7" s="21" t="s">
        <v>22</v>
      </c>
      <c r="K7" s="21" t="s">
        <v>23</v>
      </c>
      <c r="L7" s="22" t="s">
        <v>24</v>
      </c>
      <c r="M7" s="20" t="s">
        <v>20</v>
      </c>
      <c r="N7" s="21" t="s">
        <v>21</v>
      </c>
      <c r="O7" s="21" t="s">
        <v>22</v>
      </c>
      <c r="P7" s="21" t="s">
        <v>23</v>
      </c>
      <c r="Q7" s="21" t="s">
        <v>24</v>
      </c>
      <c r="R7" s="23" t="s">
        <v>20</v>
      </c>
      <c r="S7" s="24" t="s">
        <v>21</v>
      </c>
      <c r="T7" s="24" t="s">
        <v>22</v>
      </c>
      <c r="U7" s="24" t="s">
        <v>23</v>
      </c>
      <c r="V7" s="25" t="s">
        <v>24</v>
      </c>
      <c r="W7" s="26" t="s">
        <v>20</v>
      </c>
      <c r="X7" s="24" t="s">
        <v>21</v>
      </c>
      <c r="Y7" s="24" t="s">
        <v>22</v>
      </c>
      <c r="Z7" s="24" t="s">
        <v>23</v>
      </c>
      <c r="AA7" s="25" t="s">
        <v>24</v>
      </c>
      <c r="AB7" s="26" t="s">
        <v>20</v>
      </c>
      <c r="AC7" s="24" t="s">
        <v>21</v>
      </c>
      <c r="AD7" s="24" t="s">
        <v>22</v>
      </c>
      <c r="AE7" s="24" t="s">
        <v>23</v>
      </c>
      <c r="AF7" s="24" t="s">
        <v>24</v>
      </c>
      <c r="AG7" s="26" t="s">
        <v>20</v>
      </c>
      <c r="AH7" s="24" t="s">
        <v>21</v>
      </c>
      <c r="AI7" s="24" t="s">
        <v>22</v>
      </c>
      <c r="AJ7" s="24" t="s">
        <v>23</v>
      </c>
      <c r="AK7" s="24" t="s">
        <v>24</v>
      </c>
    </row>
    <row r="8" spans="1:37" ht="14.25" customHeight="1">
      <c r="A8" s="27">
        <v>1</v>
      </c>
      <c r="B8" s="28" t="s">
        <v>25</v>
      </c>
      <c r="C8" s="29">
        <v>48</v>
      </c>
      <c r="D8" s="30">
        <v>154</v>
      </c>
      <c r="E8" s="30">
        <v>0</v>
      </c>
      <c r="F8" s="30">
        <v>0</v>
      </c>
      <c r="G8" s="31">
        <v>0</v>
      </c>
      <c r="H8" s="29">
        <v>50</v>
      </c>
      <c r="I8" s="30">
        <v>165</v>
      </c>
      <c r="J8" s="30">
        <v>0</v>
      </c>
      <c r="K8" s="30">
        <v>0</v>
      </c>
      <c r="L8" s="31">
        <v>0</v>
      </c>
      <c r="M8" s="29">
        <v>50</v>
      </c>
      <c r="N8" s="30">
        <v>165</v>
      </c>
      <c r="O8" s="30">
        <v>0</v>
      </c>
      <c r="P8" s="30"/>
      <c r="Q8" s="30"/>
      <c r="R8" s="32">
        <v>51</v>
      </c>
      <c r="S8" s="33">
        <v>165</v>
      </c>
      <c r="T8" s="33">
        <v>0</v>
      </c>
      <c r="U8" s="33">
        <v>0</v>
      </c>
      <c r="V8" s="34">
        <v>0</v>
      </c>
      <c r="W8" s="35">
        <v>51</v>
      </c>
      <c r="X8" s="36">
        <v>172</v>
      </c>
      <c r="Y8" s="37" t="s">
        <v>26</v>
      </c>
      <c r="Z8" s="37">
        <v>0</v>
      </c>
      <c r="AA8" s="37">
        <v>0</v>
      </c>
      <c r="AB8" s="35">
        <v>51</v>
      </c>
      <c r="AC8" s="36">
        <v>174</v>
      </c>
      <c r="AD8" s="37" t="s">
        <v>26</v>
      </c>
      <c r="AE8" s="37">
        <v>0</v>
      </c>
      <c r="AF8" s="37">
        <v>0</v>
      </c>
      <c r="AG8" s="35"/>
      <c r="AH8" s="36"/>
      <c r="AI8" s="37"/>
      <c r="AJ8" s="37"/>
      <c r="AK8" s="37"/>
    </row>
    <row r="9" spans="1:37" ht="14.5">
      <c r="A9" s="27">
        <v>2</v>
      </c>
      <c r="B9" s="28" t="s">
        <v>27</v>
      </c>
      <c r="C9" s="29">
        <v>82</v>
      </c>
      <c r="D9" s="30">
        <v>351</v>
      </c>
      <c r="E9" s="30">
        <v>3</v>
      </c>
      <c r="F9" s="30">
        <v>0</v>
      </c>
      <c r="G9" s="31">
        <v>0</v>
      </c>
      <c r="H9" s="29">
        <v>82</v>
      </c>
      <c r="I9" s="30">
        <v>392</v>
      </c>
      <c r="J9" s="30">
        <v>3</v>
      </c>
      <c r="K9" s="30">
        <v>0</v>
      </c>
      <c r="L9" s="31">
        <v>0</v>
      </c>
      <c r="M9" s="29">
        <v>82</v>
      </c>
      <c r="N9" s="30">
        <v>392</v>
      </c>
      <c r="O9" s="30">
        <v>3</v>
      </c>
      <c r="P9" s="30"/>
      <c r="Q9" s="30"/>
      <c r="R9" s="32">
        <v>84</v>
      </c>
      <c r="S9" s="33">
        <v>391</v>
      </c>
      <c r="T9" s="33">
        <v>3</v>
      </c>
      <c r="U9" s="33">
        <v>0</v>
      </c>
      <c r="V9" s="34">
        <v>0</v>
      </c>
      <c r="W9" s="38">
        <v>86</v>
      </c>
      <c r="X9" s="39">
        <v>393</v>
      </c>
      <c r="Y9" s="37">
        <v>3</v>
      </c>
      <c r="Z9" s="37">
        <v>0</v>
      </c>
      <c r="AA9" s="37">
        <v>0</v>
      </c>
      <c r="AB9" s="38">
        <v>86</v>
      </c>
      <c r="AC9" s="39">
        <v>396</v>
      </c>
      <c r="AD9" s="37">
        <v>3</v>
      </c>
      <c r="AE9" s="37">
        <v>0</v>
      </c>
      <c r="AF9" s="37">
        <v>0</v>
      </c>
      <c r="AG9" s="38"/>
      <c r="AH9" s="39"/>
      <c r="AI9" s="37"/>
      <c r="AJ9" s="37"/>
      <c r="AK9" s="37"/>
    </row>
    <row r="10" spans="1:37" ht="14.5">
      <c r="A10" s="27">
        <v>3</v>
      </c>
      <c r="B10" s="28" t="s">
        <v>28</v>
      </c>
      <c r="C10" s="29">
        <v>66</v>
      </c>
      <c r="D10" s="30">
        <v>168</v>
      </c>
      <c r="E10" s="30">
        <v>0</v>
      </c>
      <c r="F10" s="30">
        <v>0</v>
      </c>
      <c r="G10" s="31">
        <v>0</v>
      </c>
      <c r="H10" s="29">
        <v>66</v>
      </c>
      <c r="I10" s="30">
        <v>168</v>
      </c>
      <c r="J10" s="30">
        <v>0</v>
      </c>
      <c r="K10" s="30">
        <v>0</v>
      </c>
      <c r="L10" s="31">
        <v>0</v>
      </c>
      <c r="M10" s="29">
        <v>66</v>
      </c>
      <c r="N10" s="30">
        <v>200</v>
      </c>
      <c r="O10" s="30">
        <v>0</v>
      </c>
      <c r="P10" s="30"/>
      <c r="Q10" s="30"/>
      <c r="R10" s="32">
        <v>69</v>
      </c>
      <c r="S10" s="33">
        <v>200</v>
      </c>
      <c r="T10" s="33">
        <v>0</v>
      </c>
      <c r="U10" s="33">
        <v>0</v>
      </c>
      <c r="V10" s="34">
        <v>0</v>
      </c>
      <c r="W10" s="38">
        <v>72</v>
      </c>
      <c r="X10" s="39">
        <v>200</v>
      </c>
      <c r="Y10" s="37" t="s">
        <v>26</v>
      </c>
      <c r="Z10" s="37">
        <v>0</v>
      </c>
      <c r="AA10" s="37">
        <v>0</v>
      </c>
      <c r="AB10" s="38">
        <v>73</v>
      </c>
      <c r="AC10" s="39">
        <v>200</v>
      </c>
      <c r="AD10" s="37" t="s">
        <v>26</v>
      </c>
      <c r="AE10" s="37">
        <v>0</v>
      </c>
      <c r="AF10" s="37">
        <v>0</v>
      </c>
      <c r="AG10" s="38"/>
      <c r="AH10" s="39"/>
      <c r="AI10" s="37"/>
      <c r="AJ10" s="37"/>
      <c r="AK10" s="37"/>
    </row>
    <row r="11" spans="1:37" ht="14.5">
      <c r="A11" s="27">
        <v>4</v>
      </c>
      <c r="B11" s="28" t="s">
        <v>29</v>
      </c>
      <c r="C11" s="29">
        <v>60</v>
      </c>
      <c r="D11" s="30">
        <v>152</v>
      </c>
      <c r="E11" s="30">
        <v>0</v>
      </c>
      <c r="F11" s="30">
        <v>0</v>
      </c>
      <c r="G11" s="31">
        <v>0</v>
      </c>
      <c r="H11" s="29">
        <v>69</v>
      </c>
      <c r="I11" s="30">
        <v>154</v>
      </c>
      <c r="J11" s="30">
        <v>0</v>
      </c>
      <c r="K11" s="30">
        <v>0</v>
      </c>
      <c r="L11" s="31">
        <v>0</v>
      </c>
      <c r="M11" s="29">
        <v>69</v>
      </c>
      <c r="N11" s="30">
        <v>152</v>
      </c>
      <c r="O11" s="30">
        <v>0</v>
      </c>
      <c r="P11" s="30"/>
      <c r="Q11" s="30"/>
      <c r="R11" s="32">
        <v>69</v>
      </c>
      <c r="S11" s="33">
        <v>153</v>
      </c>
      <c r="T11" s="33">
        <v>0</v>
      </c>
      <c r="U11" s="33">
        <v>0</v>
      </c>
      <c r="V11" s="34">
        <v>0</v>
      </c>
      <c r="W11" s="38">
        <v>70</v>
      </c>
      <c r="X11" s="39">
        <v>181</v>
      </c>
      <c r="Y11" s="37" t="s">
        <v>26</v>
      </c>
      <c r="Z11" s="37">
        <v>0</v>
      </c>
      <c r="AA11" s="37">
        <v>0</v>
      </c>
      <c r="AB11" s="38">
        <v>70</v>
      </c>
      <c r="AC11" s="39">
        <v>181</v>
      </c>
      <c r="AD11" s="37" t="s">
        <v>26</v>
      </c>
      <c r="AE11" s="37">
        <v>0</v>
      </c>
      <c r="AF11" s="37">
        <v>0</v>
      </c>
      <c r="AG11" s="38"/>
      <c r="AH11" s="39"/>
      <c r="AI11" s="37"/>
      <c r="AJ11" s="37"/>
      <c r="AK11" s="37"/>
    </row>
    <row r="12" spans="1:37" ht="14.5">
      <c r="A12" s="27">
        <v>5</v>
      </c>
      <c r="B12" s="28" t="s">
        <v>30</v>
      </c>
      <c r="C12" s="29">
        <v>80</v>
      </c>
      <c r="D12" s="30">
        <v>282</v>
      </c>
      <c r="E12" s="30">
        <v>2</v>
      </c>
      <c r="F12" s="30">
        <v>0</v>
      </c>
      <c r="G12" s="31">
        <v>0</v>
      </c>
      <c r="H12" s="29">
        <v>89</v>
      </c>
      <c r="I12" s="30">
        <v>265</v>
      </c>
      <c r="J12" s="30">
        <v>2</v>
      </c>
      <c r="K12" s="30">
        <v>0</v>
      </c>
      <c r="L12" s="31">
        <v>0</v>
      </c>
      <c r="M12" s="29">
        <v>89</v>
      </c>
      <c r="N12" s="30">
        <v>265</v>
      </c>
      <c r="O12" s="30">
        <v>2</v>
      </c>
      <c r="P12" s="30"/>
      <c r="Q12" s="30"/>
      <c r="R12" s="32">
        <v>90</v>
      </c>
      <c r="S12" s="33">
        <v>264</v>
      </c>
      <c r="T12" s="33">
        <v>2</v>
      </c>
      <c r="U12" s="33">
        <v>0</v>
      </c>
      <c r="V12" s="34">
        <v>0</v>
      </c>
      <c r="W12" s="38">
        <v>90</v>
      </c>
      <c r="X12" s="39">
        <v>285</v>
      </c>
      <c r="Y12" s="37">
        <v>2</v>
      </c>
      <c r="Z12" s="37">
        <v>0</v>
      </c>
      <c r="AA12" s="37">
        <v>0</v>
      </c>
      <c r="AB12" s="38">
        <v>90</v>
      </c>
      <c r="AC12" s="39">
        <v>285</v>
      </c>
      <c r="AD12" s="37">
        <v>2</v>
      </c>
      <c r="AE12" s="37">
        <v>0</v>
      </c>
      <c r="AF12" s="37">
        <v>0</v>
      </c>
      <c r="AG12" s="38"/>
      <c r="AH12" s="39"/>
      <c r="AI12" s="37"/>
      <c r="AJ12" s="37"/>
      <c r="AK12" s="37"/>
    </row>
    <row r="13" spans="1:37" ht="14.5">
      <c r="A13" s="27">
        <v>6</v>
      </c>
      <c r="B13" s="28" t="s">
        <v>31</v>
      </c>
      <c r="C13" s="29">
        <v>61</v>
      </c>
      <c r="D13" s="30">
        <v>205</v>
      </c>
      <c r="E13" s="30">
        <v>0</v>
      </c>
      <c r="F13" s="30">
        <v>0</v>
      </c>
      <c r="G13" s="31">
        <v>0</v>
      </c>
      <c r="H13" s="29">
        <v>65</v>
      </c>
      <c r="I13" s="30">
        <v>201</v>
      </c>
      <c r="J13" s="30">
        <v>0</v>
      </c>
      <c r="K13" s="30">
        <v>0</v>
      </c>
      <c r="L13" s="31">
        <v>0</v>
      </c>
      <c r="M13" s="29">
        <v>65</v>
      </c>
      <c r="N13" s="30">
        <v>201</v>
      </c>
      <c r="O13" s="30">
        <v>0</v>
      </c>
      <c r="P13" s="30"/>
      <c r="Q13" s="30"/>
      <c r="R13" s="32">
        <v>64</v>
      </c>
      <c r="S13" s="33">
        <v>209</v>
      </c>
      <c r="T13" s="33">
        <v>0</v>
      </c>
      <c r="U13" s="33">
        <v>0</v>
      </c>
      <c r="V13" s="34">
        <v>0</v>
      </c>
      <c r="W13" s="38">
        <v>65</v>
      </c>
      <c r="X13" s="39">
        <v>210</v>
      </c>
      <c r="Y13" s="37" t="s">
        <v>26</v>
      </c>
      <c r="Z13" s="37">
        <v>0</v>
      </c>
      <c r="AA13" s="37">
        <v>0</v>
      </c>
      <c r="AB13" s="38">
        <v>66</v>
      </c>
      <c r="AC13" s="39">
        <v>210</v>
      </c>
      <c r="AD13" s="37" t="s">
        <v>26</v>
      </c>
      <c r="AE13" s="37">
        <v>0</v>
      </c>
      <c r="AF13" s="37">
        <v>0</v>
      </c>
      <c r="AG13" s="38"/>
      <c r="AH13" s="39"/>
      <c r="AI13" s="37"/>
      <c r="AJ13" s="37"/>
      <c r="AK13" s="37"/>
    </row>
    <row r="14" spans="1:37" ht="14.5">
      <c r="A14" s="27">
        <v>7</v>
      </c>
      <c r="B14" s="28" t="s">
        <v>32</v>
      </c>
      <c r="C14" s="29">
        <v>54</v>
      </c>
      <c r="D14" s="30">
        <v>242</v>
      </c>
      <c r="E14" s="30">
        <v>2</v>
      </c>
      <c r="F14" s="30">
        <v>0</v>
      </c>
      <c r="G14" s="31">
        <v>0</v>
      </c>
      <c r="H14" s="29">
        <v>55</v>
      </c>
      <c r="I14" s="30">
        <v>230</v>
      </c>
      <c r="J14" s="30">
        <v>2</v>
      </c>
      <c r="K14" s="30">
        <v>0</v>
      </c>
      <c r="L14" s="31">
        <v>0</v>
      </c>
      <c r="M14" s="29">
        <v>55</v>
      </c>
      <c r="N14" s="30">
        <v>230</v>
      </c>
      <c r="O14" s="30">
        <v>2</v>
      </c>
      <c r="P14" s="30"/>
      <c r="Q14" s="30"/>
      <c r="R14" s="32">
        <v>55</v>
      </c>
      <c r="S14" s="33">
        <v>231</v>
      </c>
      <c r="T14" s="33">
        <v>2</v>
      </c>
      <c r="U14" s="33">
        <v>0</v>
      </c>
      <c r="V14" s="34">
        <v>0</v>
      </c>
      <c r="W14" s="38">
        <v>56</v>
      </c>
      <c r="X14" s="39">
        <v>279</v>
      </c>
      <c r="Y14" s="37">
        <v>2</v>
      </c>
      <c r="Z14" s="37">
        <v>0</v>
      </c>
      <c r="AA14" s="37">
        <v>0</v>
      </c>
      <c r="AB14" s="38">
        <v>56</v>
      </c>
      <c r="AC14" s="39">
        <v>279</v>
      </c>
      <c r="AD14" s="37">
        <v>2</v>
      </c>
      <c r="AE14" s="37">
        <v>0</v>
      </c>
      <c r="AF14" s="37">
        <v>0</v>
      </c>
      <c r="AG14" s="38"/>
      <c r="AH14" s="39"/>
      <c r="AI14" s="37"/>
      <c r="AJ14" s="37"/>
      <c r="AK14" s="37"/>
    </row>
    <row r="15" spans="1:37" ht="14.5">
      <c r="A15" s="27">
        <v>8</v>
      </c>
      <c r="B15" s="28" t="s">
        <v>33</v>
      </c>
      <c r="C15" s="29">
        <v>62</v>
      </c>
      <c r="D15" s="30">
        <v>186</v>
      </c>
      <c r="E15" s="30">
        <v>4</v>
      </c>
      <c r="F15" s="30">
        <v>0</v>
      </c>
      <c r="G15" s="31">
        <v>0</v>
      </c>
      <c r="H15" s="29">
        <v>68</v>
      </c>
      <c r="I15" s="30">
        <v>192</v>
      </c>
      <c r="J15" s="30">
        <v>4</v>
      </c>
      <c r="K15" s="30">
        <v>0</v>
      </c>
      <c r="L15" s="31">
        <v>0</v>
      </c>
      <c r="M15" s="29">
        <v>68</v>
      </c>
      <c r="N15" s="30">
        <v>192</v>
      </c>
      <c r="O15" s="30">
        <v>4</v>
      </c>
      <c r="P15" s="30"/>
      <c r="Q15" s="30"/>
      <c r="R15" s="32">
        <v>69</v>
      </c>
      <c r="S15" s="33">
        <v>192</v>
      </c>
      <c r="T15" s="33">
        <v>4</v>
      </c>
      <c r="U15" s="33">
        <v>0</v>
      </c>
      <c r="V15" s="34">
        <v>0</v>
      </c>
      <c r="W15" s="38">
        <v>70</v>
      </c>
      <c r="X15" s="39">
        <v>194</v>
      </c>
      <c r="Y15" s="37">
        <v>4</v>
      </c>
      <c r="Z15" s="37">
        <v>0</v>
      </c>
      <c r="AA15" s="37">
        <v>0</v>
      </c>
      <c r="AB15" s="38">
        <v>70</v>
      </c>
      <c r="AC15" s="39">
        <v>194</v>
      </c>
      <c r="AD15" s="37">
        <v>4</v>
      </c>
      <c r="AE15" s="37">
        <v>0</v>
      </c>
      <c r="AF15" s="37">
        <v>0</v>
      </c>
      <c r="AG15" s="38"/>
      <c r="AH15" s="39"/>
      <c r="AI15" s="37"/>
      <c r="AJ15" s="37"/>
      <c r="AK15" s="37"/>
    </row>
    <row r="16" spans="1:37" ht="14.5">
      <c r="A16" s="27">
        <v>9</v>
      </c>
      <c r="B16" s="28" t="s">
        <v>34</v>
      </c>
      <c r="C16" s="29">
        <v>42</v>
      </c>
      <c r="D16" s="30">
        <v>144</v>
      </c>
      <c r="E16" s="30">
        <v>1</v>
      </c>
      <c r="F16" s="30">
        <v>0</v>
      </c>
      <c r="G16" s="31">
        <v>0</v>
      </c>
      <c r="H16" s="29">
        <v>42</v>
      </c>
      <c r="I16" s="30">
        <v>144</v>
      </c>
      <c r="J16" s="30">
        <v>1</v>
      </c>
      <c r="K16" s="30">
        <v>0</v>
      </c>
      <c r="L16" s="31">
        <v>0</v>
      </c>
      <c r="M16" s="29">
        <v>42</v>
      </c>
      <c r="N16" s="30">
        <v>144</v>
      </c>
      <c r="O16" s="30">
        <v>1</v>
      </c>
      <c r="P16" s="30"/>
      <c r="Q16" s="30"/>
      <c r="R16" s="32">
        <v>42</v>
      </c>
      <c r="S16" s="33">
        <v>145</v>
      </c>
      <c r="T16" s="33">
        <v>1</v>
      </c>
      <c r="U16" s="33">
        <v>0</v>
      </c>
      <c r="V16" s="34">
        <v>0</v>
      </c>
      <c r="W16" s="38">
        <v>43</v>
      </c>
      <c r="X16" s="39">
        <v>158</v>
      </c>
      <c r="Y16" s="37">
        <v>1</v>
      </c>
      <c r="Z16" s="37">
        <v>0</v>
      </c>
      <c r="AA16" s="37">
        <v>0</v>
      </c>
      <c r="AB16" s="38">
        <v>43</v>
      </c>
      <c r="AC16" s="39">
        <v>158</v>
      </c>
      <c r="AD16" s="37">
        <v>1</v>
      </c>
      <c r="AE16" s="37">
        <v>0</v>
      </c>
      <c r="AF16" s="37">
        <v>0</v>
      </c>
      <c r="AG16" s="38"/>
      <c r="AH16" s="39"/>
      <c r="AI16" s="37"/>
      <c r="AJ16" s="37"/>
      <c r="AK16" s="37"/>
    </row>
    <row r="17" spans="1:37" ht="14.5">
      <c r="A17" s="27">
        <v>10</v>
      </c>
      <c r="B17" s="28" t="s">
        <v>35</v>
      </c>
      <c r="C17" s="29">
        <v>49</v>
      </c>
      <c r="D17" s="30">
        <v>190</v>
      </c>
      <c r="E17" s="30">
        <v>7</v>
      </c>
      <c r="F17" s="30">
        <v>0</v>
      </c>
      <c r="G17" s="31">
        <v>0</v>
      </c>
      <c r="H17" s="29">
        <v>48</v>
      </c>
      <c r="I17" s="30">
        <v>205</v>
      </c>
      <c r="J17" s="30">
        <v>7</v>
      </c>
      <c r="K17" s="30">
        <v>0</v>
      </c>
      <c r="L17" s="31">
        <v>0</v>
      </c>
      <c r="M17" s="29">
        <v>48</v>
      </c>
      <c r="N17" s="30">
        <v>205</v>
      </c>
      <c r="O17" s="30">
        <v>7</v>
      </c>
      <c r="P17" s="30"/>
      <c r="Q17" s="30"/>
      <c r="R17" s="32">
        <v>51</v>
      </c>
      <c r="S17" s="33">
        <v>205</v>
      </c>
      <c r="T17" s="33">
        <v>7</v>
      </c>
      <c r="U17" s="33">
        <v>0</v>
      </c>
      <c r="V17" s="34">
        <v>0</v>
      </c>
      <c r="W17" s="38">
        <v>56</v>
      </c>
      <c r="X17" s="39">
        <v>230</v>
      </c>
      <c r="Y17" s="37">
        <v>7</v>
      </c>
      <c r="Z17" s="37">
        <v>0</v>
      </c>
      <c r="AA17" s="37">
        <v>0</v>
      </c>
      <c r="AB17" s="38">
        <v>57</v>
      </c>
      <c r="AC17" s="39">
        <v>229</v>
      </c>
      <c r="AD17" s="37">
        <v>7</v>
      </c>
      <c r="AE17" s="37">
        <v>0</v>
      </c>
      <c r="AF17" s="37">
        <v>0</v>
      </c>
      <c r="AG17" s="38"/>
      <c r="AH17" s="39"/>
      <c r="AI17" s="37"/>
      <c r="AJ17" s="37"/>
      <c r="AK17" s="37"/>
    </row>
    <row r="18" spans="1:37" ht="14.5">
      <c r="A18" s="27">
        <v>11</v>
      </c>
      <c r="B18" s="28" t="s">
        <v>36</v>
      </c>
      <c r="C18" s="29">
        <v>35</v>
      </c>
      <c r="D18" s="30">
        <v>169</v>
      </c>
      <c r="E18" s="30">
        <v>0</v>
      </c>
      <c r="F18" s="30">
        <v>0</v>
      </c>
      <c r="G18" s="31">
        <v>0</v>
      </c>
      <c r="H18" s="29">
        <v>40</v>
      </c>
      <c r="I18" s="30">
        <v>177</v>
      </c>
      <c r="J18" s="30">
        <v>0</v>
      </c>
      <c r="K18" s="30">
        <v>0</v>
      </c>
      <c r="L18" s="31">
        <v>0</v>
      </c>
      <c r="M18" s="29">
        <v>40</v>
      </c>
      <c r="N18" s="30">
        <v>177</v>
      </c>
      <c r="O18" s="30">
        <v>0</v>
      </c>
      <c r="P18" s="30"/>
      <c r="Q18" s="30"/>
      <c r="R18" s="32">
        <v>40</v>
      </c>
      <c r="S18" s="33">
        <v>177</v>
      </c>
      <c r="T18" s="33">
        <v>0</v>
      </c>
      <c r="U18" s="33">
        <v>0</v>
      </c>
      <c r="V18" s="34">
        <v>0</v>
      </c>
      <c r="W18" s="38">
        <v>40</v>
      </c>
      <c r="X18" s="39">
        <v>177</v>
      </c>
      <c r="Y18" s="37" t="s">
        <v>26</v>
      </c>
      <c r="Z18" s="37">
        <v>0</v>
      </c>
      <c r="AA18" s="37">
        <v>0</v>
      </c>
      <c r="AB18" s="38">
        <v>40</v>
      </c>
      <c r="AC18" s="39">
        <v>177</v>
      </c>
      <c r="AD18" s="37" t="s">
        <v>26</v>
      </c>
      <c r="AE18" s="37">
        <v>0</v>
      </c>
      <c r="AF18" s="37">
        <v>0</v>
      </c>
      <c r="AG18" s="38"/>
      <c r="AH18" s="39"/>
      <c r="AI18" s="37"/>
      <c r="AJ18" s="37"/>
      <c r="AK18" s="37"/>
    </row>
    <row r="19" spans="1:37" ht="14.5">
      <c r="A19" s="27">
        <v>12</v>
      </c>
      <c r="B19" s="28" t="s">
        <v>37</v>
      </c>
      <c r="C19" s="29">
        <v>29</v>
      </c>
      <c r="D19" s="30">
        <v>124</v>
      </c>
      <c r="E19" s="30">
        <v>1</v>
      </c>
      <c r="F19" s="30">
        <v>0</v>
      </c>
      <c r="G19" s="31">
        <v>0</v>
      </c>
      <c r="H19" s="29">
        <v>29</v>
      </c>
      <c r="I19" s="30">
        <v>129</v>
      </c>
      <c r="J19" s="30">
        <v>1</v>
      </c>
      <c r="K19" s="30">
        <v>0</v>
      </c>
      <c r="L19" s="31">
        <v>0</v>
      </c>
      <c r="M19" s="29">
        <v>29</v>
      </c>
      <c r="N19" s="30">
        <v>129</v>
      </c>
      <c r="O19" s="30">
        <v>1</v>
      </c>
      <c r="P19" s="30"/>
      <c r="Q19" s="30"/>
      <c r="R19" s="32">
        <v>29</v>
      </c>
      <c r="S19" s="33">
        <v>129</v>
      </c>
      <c r="T19" s="33">
        <v>1</v>
      </c>
      <c r="U19" s="33">
        <v>0</v>
      </c>
      <c r="V19" s="34">
        <v>0</v>
      </c>
      <c r="W19" s="38">
        <v>29</v>
      </c>
      <c r="X19" s="39">
        <v>129</v>
      </c>
      <c r="Y19" s="37">
        <v>1</v>
      </c>
      <c r="Z19" s="37">
        <v>0</v>
      </c>
      <c r="AA19" s="37">
        <v>0</v>
      </c>
      <c r="AB19" s="38">
        <v>29</v>
      </c>
      <c r="AC19" s="39">
        <v>129</v>
      </c>
      <c r="AD19" s="37">
        <v>1</v>
      </c>
      <c r="AE19" s="37">
        <v>0</v>
      </c>
      <c r="AF19" s="37">
        <v>0</v>
      </c>
      <c r="AG19" s="38"/>
      <c r="AH19" s="39"/>
      <c r="AI19" s="37"/>
      <c r="AJ19" s="37"/>
      <c r="AK19" s="37"/>
    </row>
    <row r="20" spans="1:37" ht="14.5">
      <c r="A20" s="27">
        <v>13</v>
      </c>
      <c r="B20" s="28" t="s">
        <v>38</v>
      </c>
      <c r="C20" s="29">
        <v>27</v>
      </c>
      <c r="D20" s="30">
        <v>172</v>
      </c>
      <c r="E20" s="30">
        <v>0</v>
      </c>
      <c r="F20" s="30">
        <v>0</v>
      </c>
      <c r="G20" s="31">
        <v>0</v>
      </c>
      <c r="H20" s="29">
        <v>28</v>
      </c>
      <c r="I20" s="30">
        <v>131</v>
      </c>
      <c r="J20" s="30">
        <v>0</v>
      </c>
      <c r="K20" s="30">
        <v>0</v>
      </c>
      <c r="L20" s="31">
        <v>0</v>
      </c>
      <c r="M20" s="29">
        <v>28</v>
      </c>
      <c r="N20" s="30">
        <v>131</v>
      </c>
      <c r="O20" s="30">
        <v>0</v>
      </c>
      <c r="P20" s="30"/>
      <c r="Q20" s="30"/>
      <c r="R20" s="32">
        <v>31</v>
      </c>
      <c r="S20" s="33">
        <v>131</v>
      </c>
      <c r="T20" s="40">
        <v>0</v>
      </c>
      <c r="U20" s="33">
        <v>0</v>
      </c>
      <c r="V20" s="34">
        <v>0</v>
      </c>
      <c r="W20" s="38">
        <v>36</v>
      </c>
      <c r="X20" s="39">
        <v>184</v>
      </c>
      <c r="Y20" s="37" t="s">
        <v>26</v>
      </c>
      <c r="Z20" s="37">
        <v>0</v>
      </c>
      <c r="AA20" s="37">
        <v>0</v>
      </c>
      <c r="AB20" s="38">
        <v>36</v>
      </c>
      <c r="AC20" s="39">
        <v>185</v>
      </c>
      <c r="AD20" s="37" t="s">
        <v>26</v>
      </c>
      <c r="AE20" s="37">
        <v>0</v>
      </c>
      <c r="AF20" s="37">
        <v>0</v>
      </c>
      <c r="AG20" s="38"/>
      <c r="AH20" s="39"/>
      <c r="AI20" s="37"/>
      <c r="AJ20" s="37"/>
      <c r="AK20" s="37"/>
    </row>
    <row r="21" spans="1:37" ht="15" customHeight="1">
      <c r="A21" s="27">
        <v>14</v>
      </c>
      <c r="B21" s="28" t="s">
        <v>39</v>
      </c>
      <c r="C21" s="29">
        <v>57</v>
      </c>
      <c r="D21" s="30">
        <v>191</v>
      </c>
      <c r="E21" s="30">
        <v>4</v>
      </c>
      <c r="F21" s="30">
        <v>0</v>
      </c>
      <c r="G21" s="31">
        <v>0</v>
      </c>
      <c r="H21" s="29">
        <v>69</v>
      </c>
      <c r="I21" s="30">
        <v>326</v>
      </c>
      <c r="J21" s="30">
        <v>4</v>
      </c>
      <c r="K21" s="30">
        <v>0</v>
      </c>
      <c r="L21" s="31">
        <v>0</v>
      </c>
      <c r="M21" s="29">
        <v>70</v>
      </c>
      <c r="N21" s="30">
        <v>335</v>
      </c>
      <c r="O21" s="30">
        <v>4</v>
      </c>
      <c r="P21" s="30"/>
      <c r="Q21" s="30"/>
      <c r="R21" s="32">
        <v>70</v>
      </c>
      <c r="S21" s="33">
        <v>335</v>
      </c>
      <c r="T21" s="33">
        <v>4</v>
      </c>
      <c r="U21" s="33">
        <v>0</v>
      </c>
      <c r="V21" s="34">
        <v>0</v>
      </c>
      <c r="W21" s="38">
        <v>74</v>
      </c>
      <c r="X21" s="39">
        <v>347</v>
      </c>
      <c r="Y21" s="37">
        <v>4</v>
      </c>
      <c r="Z21" s="37">
        <v>0</v>
      </c>
      <c r="AA21" s="37">
        <v>0</v>
      </c>
      <c r="AB21" s="38">
        <v>75</v>
      </c>
      <c r="AC21" s="39">
        <v>348</v>
      </c>
      <c r="AD21" s="37">
        <v>4</v>
      </c>
      <c r="AE21" s="37">
        <v>0</v>
      </c>
      <c r="AF21" s="37">
        <v>0</v>
      </c>
      <c r="AG21" s="38"/>
      <c r="AH21" s="39"/>
      <c r="AI21" s="37"/>
      <c r="AJ21" s="37"/>
      <c r="AK21" s="37"/>
    </row>
    <row r="22" spans="1:37" ht="15" customHeight="1">
      <c r="A22" s="27">
        <v>15</v>
      </c>
      <c r="B22" s="28" t="s">
        <v>40</v>
      </c>
      <c r="C22" s="29">
        <v>25</v>
      </c>
      <c r="D22" s="30">
        <v>176</v>
      </c>
      <c r="E22" s="30">
        <v>0</v>
      </c>
      <c r="F22" s="30">
        <v>0</v>
      </c>
      <c r="G22" s="31">
        <v>0</v>
      </c>
      <c r="H22" s="29">
        <v>25</v>
      </c>
      <c r="I22" s="30">
        <v>176</v>
      </c>
      <c r="J22" s="30">
        <v>0</v>
      </c>
      <c r="K22" s="30">
        <v>0</v>
      </c>
      <c r="L22" s="31">
        <v>0</v>
      </c>
      <c r="M22" s="29">
        <v>26</v>
      </c>
      <c r="N22" s="30">
        <v>194</v>
      </c>
      <c r="O22" s="30">
        <v>0</v>
      </c>
      <c r="P22" s="30"/>
      <c r="Q22" s="30"/>
      <c r="R22" s="32">
        <v>27</v>
      </c>
      <c r="S22" s="33">
        <v>184</v>
      </c>
      <c r="T22" s="33">
        <v>0</v>
      </c>
      <c r="U22" s="33">
        <v>0</v>
      </c>
      <c r="V22" s="34">
        <v>0</v>
      </c>
      <c r="W22" s="41">
        <v>29</v>
      </c>
      <c r="X22" s="42">
        <v>204</v>
      </c>
      <c r="Y22" s="37" t="s">
        <v>26</v>
      </c>
      <c r="Z22" s="37">
        <v>0</v>
      </c>
      <c r="AA22" s="37">
        <v>0</v>
      </c>
      <c r="AB22" s="41">
        <v>29</v>
      </c>
      <c r="AC22" s="42">
        <v>204</v>
      </c>
      <c r="AD22" s="37" t="s">
        <v>26</v>
      </c>
      <c r="AE22" s="37">
        <v>0</v>
      </c>
      <c r="AF22" s="37">
        <v>0</v>
      </c>
      <c r="AG22" s="41"/>
      <c r="AH22" s="42"/>
      <c r="AI22" s="37"/>
      <c r="AJ22" s="37"/>
      <c r="AK22" s="37"/>
    </row>
    <row r="23" spans="1:37" ht="15" customHeight="1">
      <c r="A23" s="266" t="s">
        <v>41</v>
      </c>
      <c r="B23" s="253"/>
      <c r="C23" s="43">
        <f t="shared" ref="C23:AF23" si="0">SUM(C8:C22)</f>
        <v>777</v>
      </c>
      <c r="D23" s="44">
        <f t="shared" si="0"/>
        <v>2906</v>
      </c>
      <c r="E23" s="44">
        <f t="shared" si="0"/>
        <v>24</v>
      </c>
      <c r="F23" s="44">
        <f t="shared" si="0"/>
        <v>0</v>
      </c>
      <c r="G23" s="45">
        <f t="shared" si="0"/>
        <v>0</v>
      </c>
      <c r="H23" s="44">
        <f t="shared" si="0"/>
        <v>825</v>
      </c>
      <c r="I23" s="44">
        <f t="shared" si="0"/>
        <v>3055</v>
      </c>
      <c r="J23" s="44">
        <f t="shared" si="0"/>
        <v>24</v>
      </c>
      <c r="K23" s="44">
        <f t="shared" si="0"/>
        <v>0</v>
      </c>
      <c r="L23" s="45">
        <f t="shared" si="0"/>
        <v>0</v>
      </c>
      <c r="M23" s="44">
        <f t="shared" si="0"/>
        <v>827</v>
      </c>
      <c r="N23" s="44">
        <f t="shared" si="0"/>
        <v>3112</v>
      </c>
      <c r="O23" s="44">
        <f t="shared" si="0"/>
        <v>24</v>
      </c>
      <c r="P23" s="44">
        <f t="shared" si="0"/>
        <v>0</v>
      </c>
      <c r="Q23" s="44">
        <f t="shared" si="0"/>
        <v>0</v>
      </c>
      <c r="R23" s="46">
        <f t="shared" si="0"/>
        <v>841</v>
      </c>
      <c r="S23" s="47">
        <f t="shared" si="0"/>
        <v>3111</v>
      </c>
      <c r="T23" s="47">
        <f t="shared" si="0"/>
        <v>24</v>
      </c>
      <c r="U23" s="47">
        <f t="shared" si="0"/>
        <v>0</v>
      </c>
      <c r="V23" s="48">
        <f t="shared" si="0"/>
        <v>0</v>
      </c>
      <c r="W23" s="49">
        <f t="shared" si="0"/>
        <v>867</v>
      </c>
      <c r="X23" s="47">
        <f t="shared" si="0"/>
        <v>3343</v>
      </c>
      <c r="Y23" s="47">
        <f t="shared" si="0"/>
        <v>24</v>
      </c>
      <c r="Z23" s="47">
        <f t="shared" si="0"/>
        <v>0</v>
      </c>
      <c r="AA23" s="48">
        <f t="shared" si="0"/>
        <v>0</v>
      </c>
      <c r="AB23" s="49">
        <f t="shared" si="0"/>
        <v>871</v>
      </c>
      <c r="AC23" s="47">
        <f t="shared" si="0"/>
        <v>3349</v>
      </c>
      <c r="AD23" s="47">
        <f t="shared" si="0"/>
        <v>24</v>
      </c>
      <c r="AE23" s="47">
        <f t="shared" si="0"/>
        <v>0</v>
      </c>
      <c r="AF23" s="47">
        <f t="shared" si="0"/>
        <v>0</v>
      </c>
      <c r="AG23" s="50"/>
      <c r="AH23" s="51"/>
      <c r="AI23" s="51"/>
      <c r="AJ23" s="51"/>
      <c r="AK23" s="51"/>
    </row>
    <row r="24" spans="1:37" ht="15.75" customHeight="1">
      <c r="H24" s="52"/>
    </row>
    <row r="25" spans="1:37" ht="15.75" customHeight="1">
      <c r="A25" s="53" t="s">
        <v>42</v>
      </c>
      <c r="B25" s="54"/>
      <c r="C25" s="54"/>
      <c r="D25" s="54"/>
      <c r="E25" s="54"/>
      <c r="F25" s="54"/>
      <c r="G25" s="54"/>
      <c r="H25" s="55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37" ht="15.75" customHeight="1">
      <c r="A26" s="56" t="s">
        <v>43</v>
      </c>
      <c r="B26" s="57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W26" s="58"/>
      <c r="X26" s="58"/>
      <c r="Y26" s="58"/>
    </row>
    <row r="27" spans="1:37" ht="15.75" customHeight="1">
      <c r="A27" s="56" t="s">
        <v>45</v>
      </c>
      <c r="B27" s="57" t="s">
        <v>46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W27" s="58"/>
      <c r="X27" s="58"/>
      <c r="Y27" s="58"/>
    </row>
    <row r="28" spans="1:37" ht="15.75" customHeight="1">
      <c r="A28" s="56" t="s">
        <v>47</v>
      </c>
      <c r="B28" s="57" t="s">
        <v>48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W28" s="58"/>
      <c r="X28" s="58"/>
      <c r="Y28" s="58"/>
    </row>
    <row r="29" spans="1:37" ht="15.75" customHeight="1">
      <c r="A29" s="56" t="s">
        <v>49</v>
      </c>
      <c r="B29" s="57" t="s">
        <v>50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W29" s="58"/>
      <c r="X29" s="58"/>
      <c r="Y29" s="58"/>
    </row>
    <row r="30" spans="1:37" ht="15.75" customHeight="1">
      <c r="A30" s="56" t="s">
        <v>51</v>
      </c>
      <c r="B30" s="57" t="s">
        <v>52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W30" s="58"/>
      <c r="X30" s="58"/>
      <c r="Y30" s="58"/>
    </row>
    <row r="31" spans="1:37" ht="15.75" customHeight="1">
      <c r="A31" s="56" t="s">
        <v>53</v>
      </c>
      <c r="B31" s="57" t="s">
        <v>54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W31" s="58"/>
      <c r="X31" s="58"/>
      <c r="Y31" s="58"/>
    </row>
    <row r="32" spans="1:37" ht="15.75" customHeight="1">
      <c r="A32" s="56" t="s">
        <v>55</v>
      </c>
      <c r="B32" s="57" t="s">
        <v>56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W32" s="58"/>
      <c r="X32" s="58"/>
      <c r="Y32" s="58"/>
    </row>
    <row r="33" spans="1:25" ht="15.75" customHeight="1">
      <c r="A33" s="56" t="s">
        <v>57</v>
      </c>
      <c r="B33" s="57" t="s">
        <v>58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W33" s="58"/>
      <c r="X33" s="58"/>
      <c r="Y33" s="58"/>
    </row>
    <row r="34" spans="1:25" ht="15.75" customHeight="1">
      <c r="A34" s="56" t="s">
        <v>59</v>
      </c>
      <c r="B34" s="57" t="s">
        <v>60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W34" s="58"/>
      <c r="X34" s="58"/>
      <c r="Y34" s="58"/>
    </row>
    <row r="35" spans="1:25" ht="15.75" customHeight="1">
      <c r="A35" s="56" t="s">
        <v>61</v>
      </c>
      <c r="B35" s="57" t="s">
        <v>62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W35" s="58"/>
      <c r="X35" s="58"/>
      <c r="Y35" s="58"/>
    </row>
    <row r="36" spans="1:25" ht="15.75" customHeight="1">
      <c r="A36" s="56" t="s">
        <v>63</v>
      </c>
      <c r="B36" s="57" t="s">
        <v>64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W36" s="58"/>
      <c r="X36" s="58"/>
      <c r="Y36" s="58"/>
    </row>
    <row r="37" spans="1:25" ht="15.75" customHeight="1">
      <c r="A37" s="56" t="s">
        <v>65</v>
      </c>
      <c r="B37" s="57" t="s">
        <v>66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W37" s="58"/>
      <c r="X37" s="58"/>
      <c r="Y37" s="58"/>
    </row>
    <row r="38" spans="1:25" ht="15.75" customHeight="1">
      <c r="A38" s="56" t="s">
        <v>67</v>
      </c>
      <c r="B38" s="57" t="s">
        <v>68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W38" s="58"/>
      <c r="X38" s="58"/>
      <c r="Y38" s="58"/>
    </row>
    <row r="39" spans="1:25" ht="15.75" customHeight="1">
      <c r="A39" s="56" t="s">
        <v>69</v>
      </c>
      <c r="B39" s="57" t="s">
        <v>70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W39" s="58"/>
      <c r="X39" s="58"/>
      <c r="Y39" s="58"/>
    </row>
    <row r="40" spans="1:25" ht="15.75" customHeight="1">
      <c r="A40" s="56" t="s">
        <v>71</v>
      </c>
      <c r="B40" s="57" t="s">
        <v>72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W40" s="58"/>
      <c r="X40" s="58"/>
      <c r="Y40" s="58"/>
    </row>
    <row r="41" spans="1:25" ht="15.75" customHeight="1">
      <c r="A41" s="59"/>
      <c r="B41" s="60" t="s">
        <v>54</v>
      </c>
    </row>
    <row r="42" spans="1:25" ht="15.75" customHeight="1">
      <c r="A42" s="56" t="s">
        <v>43</v>
      </c>
      <c r="B42" s="57" t="s">
        <v>73</v>
      </c>
    </row>
    <row r="43" spans="1:25" ht="15.75" customHeight="1">
      <c r="A43" s="56" t="s">
        <v>45</v>
      </c>
      <c r="B43" s="57" t="s">
        <v>74</v>
      </c>
    </row>
    <row r="44" spans="1:25" ht="15.75" customHeight="1">
      <c r="A44" s="56" t="s">
        <v>47</v>
      </c>
      <c r="B44" s="57" t="s">
        <v>75</v>
      </c>
    </row>
    <row r="45" spans="1:25" ht="15.75" customHeight="1">
      <c r="A45" s="56" t="s">
        <v>49</v>
      </c>
      <c r="B45" s="57" t="s">
        <v>76</v>
      </c>
    </row>
    <row r="46" spans="1:25" ht="15.75" customHeight="1">
      <c r="A46" s="56" t="s">
        <v>51</v>
      </c>
      <c r="B46" s="57" t="s">
        <v>77</v>
      </c>
    </row>
    <row r="47" spans="1:25" ht="15.75" customHeight="1">
      <c r="A47" s="56" t="s">
        <v>53</v>
      </c>
      <c r="B47" s="57" t="s">
        <v>78</v>
      </c>
    </row>
    <row r="48" spans="1:25" ht="15.75" customHeight="1">
      <c r="A48" s="56" t="s">
        <v>55</v>
      </c>
      <c r="B48" s="57" t="s">
        <v>79</v>
      </c>
    </row>
    <row r="49" spans="1:2" ht="15.75" customHeight="1">
      <c r="A49" s="56" t="s">
        <v>57</v>
      </c>
      <c r="B49" s="57" t="s">
        <v>80</v>
      </c>
    </row>
    <row r="50" spans="1:2" ht="15.75" customHeight="1">
      <c r="A50" s="56" t="s">
        <v>59</v>
      </c>
      <c r="B50" s="57" t="s">
        <v>81</v>
      </c>
    </row>
    <row r="51" spans="1:2" ht="15.75" customHeight="1">
      <c r="A51" s="56" t="s">
        <v>61</v>
      </c>
      <c r="B51" s="57" t="s">
        <v>82</v>
      </c>
    </row>
    <row r="52" spans="1:2" ht="15.75" customHeight="1">
      <c r="A52" s="56" t="s">
        <v>63</v>
      </c>
      <c r="B52" s="57" t="s">
        <v>83</v>
      </c>
    </row>
    <row r="53" spans="1:2" ht="15.75" customHeight="1">
      <c r="A53" s="56" t="s">
        <v>65</v>
      </c>
      <c r="B53" s="57" t="s">
        <v>84</v>
      </c>
    </row>
    <row r="54" spans="1:2" ht="15.75" customHeight="1">
      <c r="A54" s="56" t="s">
        <v>67</v>
      </c>
      <c r="B54" s="57" t="s">
        <v>85</v>
      </c>
    </row>
    <row r="55" spans="1:2" ht="15.75" customHeight="1">
      <c r="A55" s="56" t="s">
        <v>69</v>
      </c>
      <c r="B55" s="57" t="s">
        <v>86</v>
      </c>
    </row>
    <row r="56" spans="1:2" ht="15.75" customHeight="1">
      <c r="A56" s="56" t="s">
        <v>71</v>
      </c>
      <c r="B56" s="57" t="s">
        <v>87</v>
      </c>
    </row>
    <row r="57" spans="1:2" ht="15.75" customHeight="1">
      <c r="A57" s="56" t="s">
        <v>88</v>
      </c>
      <c r="B57" s="57" t="s">
        <v>89</v>
      </c>
    </row>
    <row r="58" spans="1:2" ht="15.75" customHeight="1">
      <c r="A58" s="56" t="s">
        <v>90</v>
      </c>
      <c r="B58" s="57" t="s">
        <v>91</v>
      </c>
    </row>
    <row r="59" spans="1:2" ht="15.75" customHeight="1">
      <c r="A59" s="59"/>
      <c r="B59" s="60" t="s">
        <v>82</v>
      </c>
    </row>
    <row r="60" spans="1:2" ht="15.75" customHeight="1">
      <c r="A60" s="56" t="s">
        <v>43</v>
      </c>
      <c r="B60" s="57" t="s">
        <v>92</v>
      </c>
    </row>
    <row r="61" spans="1:2" ht="15.75" customHeight="1">
      <c r="A61" s="56" t="s">
        <v>45</v>
      </c>
      <c r="B61" s="57" t="s">
        <v>93</v>
      </c>
    </row>
    <row r="62" spans="1:2" ht="15.75" customHeight="1">
      <c r="A62" s="56" t="s">
        <v>47</v>
      </c>
      <c r="B62" s="57" t="s">
        <v>94</v>
      </c>
    </row>
    <row r="63" spans="1:2" ht="15.75" customHeight="1">
      <c r="A63" s="56" t="s">
        <v>49</v>
      </c>
      <c r="B63" s="57" t="s">
        <v>95</v>
      </c>
    </row>
    <row r="64" spans="1:2" ht="15.75" customHeight="1">
      <c r="A64" s="56" t="s">
        <v>51</v>
      </c>
      <c r="B64" s="57" t="s">
        <v>96</v>
      </c>
    </row>
    <row r="65" spans="1:2" ht="15.75" customHeight="1">
      <c r="A65" s="56" t="s">
        <v>53</v>
      </c>
      <c r="B65" s="57" t="s">
        <v>97</v>
      </c>
    </row>
    <row r="66" spans="1:2" ht="15.75" customHeight="1">
      <c r="A66" s="56" t="s">
        <v>55</v>
      </c>
      <c r="B66" s="57" t="s">
        <v>98</v>
      </c>
    </row>
    <row r="67" spans="1:2" ht="15.75" customHeight="1">
      <c r="A67" s="56" t="s">
        <v>59</v>
      </c>
      <c r="B67" s="57" t="s">
        <v>99</v>
      </c>
    </row>
    <row r="68" spans="1:2" ht="15.75" customHeight="1">
      <c r="A68" s="56" t="s">
        <v>61</v>
      </c>
      <c r="B68" s="57" t="s">
        <v>100</v>
      </c>
    </row>
    <row r="69" spans="1:2" ht="15.75" customHeight="1">
      <c r="A69" s="56" t="s">
        <v>63</v>
      </c>
      <c r="B69" s="57" t="s">
        <v>101</v>
      </c>
    </row>
    <row r="70" spans="1:2" ht="15.75" customHeight="1">
      <c r="A70" s="56" t="s">
        <v>65</v>
      </c>
      <c r="B70" s="57" t="s">
        <v>102</v>
      </c>
    </row>
    <row r="71" spans="1:2" ht="15.75" customHeight="1">
      <c r="A71" s="56" t="s">
        <v>67</v>
      </c>
      <c r="B71" s="57" t="s">
        <v>103</v>
      </c>
    </row>
    <row r="72" spans="1:2" ht="15.75" customHeight="1">
      <c r="A72" s="56" t="s">
        <v>69</v>
      </c>
      <c r="B72" s="57" t="s">
        <v>104</v>
      </c>
    </row>
    <row r="73" spans="1:2" ht="15.75" customHeight="1">
      <c r="A73" s="56" t="s">
        <v>71</v>
      </c>
      <c r="B73" s="57" t="s">
        <v>105</v>
      </c>
    </row>
    <row r="74" spans="1:2" ht="15.75" customHeight="1">
      <c r="A74" s="56" t="s">
        <v>88</v>
      </c>
      <c r="B74" s="57" t="s">
        <v>106</v>
      </c>
    </row>
    <row r="75" spans="1:2" ht="15.75" customHeight="1">
      <c r="A75" s="56" t="s">
        <v>107</v>
      </c>
      <c r="B75" s="57" t="s">
        <v>108</v>
      </c>
    </row>
    <row r="76" spans="1:2" ht="15.75" customHeight="1">
      <c r="A76" s="56" t="s">
        <v>109</v>
      </c>
      <c r="B76" s="57" t="s">
        <v>110</v>
      </c>
    </row>
    <row r="77" spans="1:2" ht="15.75" customHeight="1">
      <c r="A77" s="56" t="s">
        <v>111</v>
      </c>
      <c r="B77" s="57" t="s">
        <v>112</v>
      </c>
    </row>
    <row r="78" spans="1:2" ht="15.75" customHeight="1">
      <c r="A78" s="59"/>
      <c r="B78" s="60" t="s">
        <v>105</v>
      </c>
    </row>
    <row r="79" spans="1:2" ht="15.75" customHeight="1">
      <c r="A79" s="56" t="s">
        <v>43</v>
      </c>
      <c r="B79" s="57" t="s">
        <v>113</v>
      </c>
    </row>
    <row r="80" spans="1:2" ht="15.75" customHeight="1">
      <c r="A80" s="56" t="s">
        <v>45</v>
      </c>
      <c r="B80" s="57" t="s">
        <v>114</v>
      </c>
    </row>
    <row r="81" spans="1:2" ht="15.75" customHeight="1">
      <c r="A81" s="56" t="s">
        <v>47</v>
      </c>
      <c r="B81" s="57" t="s">
        <v>115</v>
      </c>
    </row>
    <row r="82" spans="1:2" ht="15.75" customHeight="1">
      <c r="A82" s="56" t="s">
        <v>49</v>
      </c>
      <c r="B82" s="57" t="s">
        <v>116</v>
      </c>
    </row>
    <row r="83" spans="1:2" ht="15.75" customHeight="1">
      <c r="A83" s="56" t="s">
        <v>51</v>
      </c>
      <c r="B83" s="57" t="s">
        <v>117</v>
      </c>
    </row>
    <row r="84" spans="1:2" ht="15.75" customHeight="1">
      <c r="A84" s="56" t="s">
        <v>53</v>
      </c>
      <c r="B84" s="57" t="s">
        <v>118</v>
      </c>
    </row>
    <row r="85" spans="1:2" ht="15.75" customHeight="1">
      <c r="A85" s="56" t="s">
        <v>55</v>
      </c>
      <c r="B85" s="57" t="s">
        <v>119</v>
      </c>
    </row>
    <row r="86" spans="1:2" ht="15.75" customHeight="1">
      <c r="A86" s="56" t="s">
        <v>57</v>
      </c>
      <c r="B86" s="57" t="s">
        <v>120</v>
      </c>
    </row>
    <row r="87" spans="1:2" ht="15.75" customHeight="1">
      <c r="A87" s="56" t="s">
        <v>59</v>
      </c>
      <c r="B87" s="57" t="s">
        <v>121</v>
      </c>
    </row>
    <row r="88" spans="1:2" ht="15.75" customHeight="1">
      <c r="A88" s="56" t="s">
        <v>61</v>
      </c>
      <c r="B88" s="57" t="s">
        <v>122</v>
      </c>
    </row>
    <row r="89" spans="1:2" ht="15.75" customHeight="1">
      <c r="A89" s="56" t="s">
        <v>63</v>
      </c>
      <c r="B89" s="57" t="s">
        <v>123</v>
      </c>
    </row>
    <row r="90" spans="1:2" ht="15.75" customHeight="1">
      <c r="A90" s="56" t="s">
        <v>65</v>
      </c>
      <c r="B90" s="57" t="s">
        <v>124</v>
      </c>
    </row>
    <row r="91" spans="1:2" ht="15.75" customHeight="1">
      <c r="A91" s="56" t="s">
        <v>67</v>
      </c>
      <c r="B91" s="57" t="s">
        <v>125</v>
      </c>
    </row>
    <row r="92" spans="1:2" ht="15.75" customHeight="1">
      <c r="A92" s="56" t="s">
        <v>69</v>
      </c>
      <c r="B92" s="57" t="s">
        <v>126</v>
      </c>
    </row>
    <row r="93" spans="1:2" ht="15.75" customHeight="1">
      <c r="A93" s="56" t="s">
        <v>71</v>
      </c>
      <c r="B93" s="57" t="s">
        <v>127</v>
      </c>
    </row>
    <row r="94" spans="1:2" ht="15.75" customHeight="1">
      <c r="A94" s="56" t="s">
        <v>88</v>
      </c>
      <c r="B94" s="57" t="s">
        <v>128</v>
      </c>
    </row>
    <row r="95" spans="1:2" ht="15.75" customHeight="1">
      <c r="A95" s="56" t="s">
        <v>129</v>
      </c>
      <c r="B95" s="57" t="s">
        <v>98</v>
      </c>
    </row>
    <row r="96" spans="1:2" ht="15.75" customHeight="1">
      <c r="A96" s="56" t="s">
        <v>90</v>
      </c>
      <c r="B96" s="57" t="s">
        <v>130</v>
      </c>
    </row>
    <row r="97" spans="1:2" ht="15.75" customHeight="1">
      <c r="A97" s="56" t="s">
        <v>111</v>
      </c>
      <c r="B97" s="57" t="s">
        <v>131</v>
      </c>
    </row>
    <row r="98" spans="1:2" ht="15.75" customHeight="1">
      <c r="A98" s="59"/>
      <c r="B98" s="60" t="s">
        <v>118</v>
      </c>
    </row>
    <row r="99" spans="1:2" ht="15.75" customHeight="1">
      <c r="A99" s="56" t="s">
        <v>43</v>
      </c>
      <c r="B99" s="57" t="s">
        <v>132</v>
      </c>
    </row>
    <row r="100" spans="1:2" ht="15.75" customHeight="1">
      <c r="A100" s="56" t="s">
        <v>45</v>
      </c>
      <c r="B100" s="57" t="s">
        <v>133</v>
      </c>
    </row>
    <row r="101" spans="1:2" ht="15.75" customHeight="1">
      <c r="A101" s="56" t="s">
        <v>47</v>
      </c>
      <c r="B101" s="57" t="s">
        <v>134</v>
      </c>
    </row>
    <row r="102" spans="1:2" ht="15.75" customHeight="1">
      <c r="A102" s="56" t="s">
        <v>49</v>
      </c>
      <c r="B102" s="57" t="s">
        <v>135</v>
      </c>
    </row>
    <row r="103" spans="1:2" ht="15.75" customHeight="1">
      <c r="A103" s="56" t="s">
        <v>51</v>
      </c>
      <c r="B103" s="57" t="s">
        <v>136</v>
      </c>
    </row>
    <row r="104" spans="1:2" ht="15.75" customHeight="1">
      <c r="A104" s="56" t="s">
        <v>53</v>
      </c>
      <c r="B104" s="57" t="s">
        <v>137</v>
      </c>
    </row>
    <row r="105" spans="1:2" ht="15.75" customHeight="1">
      <c r="A105" s="56" t="s">
        <v>55</v>
      </c>
      <c r="B105" s="57" t="s">
        <v>138</v>
      </c>
    </row>
    <row r="106" spans="1:2" ht="15.75" customHeight="1">
      <c r="A106" s="56" t="s">
        <v>57</v>
      </c>
      <c r="B106" s="57" t="s">
        <v>139</v>
      </c>
    </row>
    <row r="107" spans="1:2" ht="15.75" customHeight="1">
      <c r="A107" s="56" t="s">
        <v>59</v>
      </c>
      <c r="B107" s="57" t="s">
        <v>140</v>
      </c>
    </row>
    <row r="108" spans="1:2" ht="15.75" customHeight="1">
      <c r="A108" s="56" t="s">
        <v>61</v>
      </c>
      <c r="B108" s="57" t="s">
        <v>101</v>
      </c>
    </row>
    <row r="109" spans="1:2" ht="15.75" customHeight="1">
      <c r="A109" s="56" t="s">
        <v>63</v>
      </c>
      <c r="B109" s="57" t="s">
        <v>141</v>
      </c>
    </row>
    <row r="110" spans="1:2" ht="15.75" customHeight="1">
      <c r="A110" s="56" t="s">
        <v>65</v>
      </c>
      <c r="B110" s="57" t="s">
        <v>142</v>
      </c>
    </row>
    <row r="111" spans="1:2" ht="15.75" customHeight="1">
      <c r="A111" s="56" t="s">
        <v>67</v>
      </c>
      <c r="B111" s="57" t="s">
        <v>143</v>
      </c>
    </row>
    <row r="112" spans="1:2" ht="15.75" customHeight="1">
      <c r="A112" s="56" t="s">
        <v>69</v>
      </c>
      <c r="B112" s="57" t="s">
        <v>144</v>
      </c>
    </row>
    <row r="113" spans="1:2" ht="15.75" customHeight="1">
      <c r="A113" s="56" t="s">
        <v>71</v>
      </c>
      <c r="B113" s="57" t="s">
        <v>145</v>
      </c>
    </row>
    <row r="114" spans="1:2" ht="15.75" customHeight="1">
      <c r="A114" s="56" t="s">
        <v>88</v>
      </c>
      <c r="B114" s="57" t="s">
        <v>146</v>
      </c>
    </row>
    <row r="115" spans="1:2" ht="15.75" customHeight="1">
      <c r="A115" s="56" t="s">
        <v>129</v>
      </c>
      <c r="B115" s="57" t="s">
        <v>147</v>
      </c>
    </row>
    <row r="116" spans="1:2" ht="15.75" customHeight="1">
      <c r="A116" s="56" t="s">
        <v>90</v>
      </c>
      <c r="B116" s="57" t="s">
        <v>148</v>
      </c>
    </row>
    <row r="117" spans="1:2" ht="15.75" customHeight="1">
      <c r="A117" s="56" t="s">
        <v>149</v>
      </c>
      <c r="B117" s="57" t="s">
        <v>150</v>
      </c>
    </row>
    <row r="118" spans="1:2" ht="15.75" customHeight="1">
      <c r="A118" s="56" t="s">
        <v>107</v>
      </c>
      <c r="B118" s="57" t="s">
        <v>151</v>
      </c>
    </row>
    <row r="119" spans="1:2" ht="15.75" customHeight="1">
      <c r="A119" s="59"/>
      <c r="B119" s="60" t="s">
        <v>101</v>
      </c>
    </row>
    <row r="120" spans="1:2" ht="15.75" customHeight="1">
      <c r="A120" s="56" t="s">
        <v>45</v>
      </c>
      <c r="B120" s="57" t="s">
        <v>52</v>
      </c>
    </row>
    <row r="121" spans="1:2" ht="15.75" customHeight="1">
      <c r="A121" s="56" t="s">
        <v>47</v>
      </c>
      <c r="B121" s="57" t="s">
        <v>152</v>
      </c>
    </row>
    <row r="122" spans="1:2" ht="15.75" customHeight="1">
      <c r="A122" s="56" t="s">
        <v>49</v>
      </c>
      <c r="B122" s="57" t="s">
        <v>153</v>
      </c>
    </row>
    <row r="123" spans="1:2" ht="15.75" customHeight="1">
      <c r="A123" s="56" t="s">
        <v>51</v>
      </c>
      <c r="B123" s="57" t="s">
        <v>154</v>
      </c>
    </row>
    <row r="124" spans="1:2" ht="15.75" customHeight="1">
      <c r="A124" s="56" t="s">
        <v>53</v>
      </c>
      <c r="B124" s="57" t="s">
        <v>155</v>
      </c>
    </row>
    <row r="125" spans="1:2" ht="15.75" customHeight="1">
      <c r="A125" s="56" t="s">
        <v>55</v>
      </c>
      <c r="B125" s="57" t="s">
        <v>156</v>
      </c>
    </row>
    <row r="126" spans="1:2" ht="15.75" customHeight="1">
      <c r="A126" s="56" t="s">
        <v>57</v>
      </c>
      <c r="B126" s="57" t="s">
        <v>157</v>
      </c>
    </row>
    <row r="127" spans="1:2" ht="15.75" customHeight="1">
      <c r="A127" s="56" t="s">
        <v>59</v>
      </c>
      <c r="B127" s="57" t="s">
        <v>158</v>
      </c>
    </row>
    <row r="128" spans="1:2" ht="15.75" customHeight="1">
      <c r="A128" s="56" t="s">
        <v>61</v>
      </c>
      <c r="B128" s="57" t="s">
        <v>159</v>
      </c>
    </row>
    <row r="129" spans="1:2" ht="15.75" customHeight="1">
      <c r="A129" s="56" t="s">
        <v>65</v>
      </c>
      <c r="B129" s="57" t="s">
        <v>160</v>
      </c>
    </row>
    <row r="130" spans="1:2" ht="15.75" customHeight="1">
      <c r="A130" s="56" t="s">
        <v>67</v>
      </c>
      <c r="B130" s="57" t="s">
        <v>161</v>
      </c>
    </row>
    <row r="131" spans="1:2" ht="15.75" customHeight="1">
      <c r="A131" s="56" t="s">
        <v>71</v>
      </c>
      <c r="B131" s="57" t="s">
        <v>162</v>
      </c>
    </row>
    <row r="132" spans="1:2" ht="15.75" customHeight="1">
      <c r="A132" s="56" t="s">
        <v>88</v>
      </c>
      <c r="B132" s="57" t="s">
        <v>163</v>
      </c>
    </row>
    <row r="133" spans="1:2" ht="15.75" customHeight="1">
      <c r="A133" s="56" t="s">
        <v>129</v>
      </c>
      <c r="B133" s="57" t="s">
        <v>164</v>
      </c>
    </row>
    <row r="134" spans="1:2" ht="15.75" customHeight="1">
      <c r="A134" s="56" t="s">
        <v>90</v>
      </c>
      <c r="B134" s="57" t="s">
        <v>165</v>
      </c>
    </row>
    <row r="135" spans="1:2" ht="15.75" customHeight="1">
      <c r="A135" s="56" t="s">
        <v>109</v>
      </c>
      <c r="B135" s="57" t="s">
        <v>166</v>
      </c>
    </row>
    <row r="136" spans="1:2" ht="15.75" customHeight="1">
      <c r="A136" s="56" t="s">
        <v>111</v>
      </c>
      <c r="B136" s="57" t="s">
        <v>167</v>
      </c>
    </row>
    <row r="137" spans="1:2" ht="15.75" customHeight="1">
      <c r="A137" s="56" t="s">
        <v>168</v>
      </c>
      <c r="B137" s="57" t="s">
        <v>169</v>
      </c>
    </row>
    <row r="138" spans="1:2" ht="15.75" customHeight="1">
      <c r="A138" s="56" t="s">
        <v>170</v>
      </c>
      <c r="B138" s="57" t="s">
        <v>171</v>
      </c>
    </row>
    <row r="139" spans="1:2" ht="15.75" customHeight="1">
      <c r="A139" s="56" t="s">
        <v>172</v>
      </c>
      <c r="B139" s="57" t="s">
        <v>173</v>
      </c>
    </row>
    <row r="140" spans="1:2" ht="15.75" customHeight="1">
      <c r="A140" s="59"/>
      <c r="B140" s="60" t="s">
        <v>160</v>
      </c>
    </row>
    <row r="141" spans="1:2" ht="15.75" customHeight="1">
      <c r="A141" s="56" t="s">
        <v>51</v>
      </c>
      <c r="B141" s="57" t="s">
        <v>174</v>
      </c>
    </row>
    <row r="142" spans="1:2" ht="15.75" customHeight="1">
      <c r="A142" s="56" t="s">
        <v>53</v>
      </c>
      <c r="B142" s="57" t="s">
        <v>175</v>
      </c>
    </row>
    <row r="143" spans="1:2" ht="15.75" customHeight="1">
      <c r="A143" s="56" t="s">
        <v>55</v>
      </c>
      <c r="B143" s="57" t="s">
        <v>176</v>
      </c>
    </row>
    <row r="144" spans="1:2" ht="15.75" customHeight="1">
      <c r="A144" s="56" t="s">
        <v>57</v>
      </c>
      <c r="B144" s="57" t="s">
        <v>177</v>
      </c>
    </row>
    <row r="145" spans="1:2" ht="15.75" customHeight="1">
      <c r="A145" s="56" t="s">
        <v>59</v>
      </c>
      <c r="B145" s="57" t="s">
        <v>178</v>
      </c>
    </row>
    <row r="146" spans="1:2" ht="15.75" customHeight="1">
      <c r="A146" s="56" t="s">
        <v>61</v>
      </c>
      <c r="B146" s="57" t="s">
        <v>179</v>
      </c>
    </row>
    <row r="147" spans="1:2" ht="15.75" customHeight="1">
      <c r="A147" s="56" t="s">
        <v>63</v>
      </c>
      <c r="B147" s="57" t="s">
        <v>180</v>
      </c>
    </row>
    <row r="148" spans="1:2" ht="15.75" customHeight="1">
      <c r="A148" s="56" t="s">
        <v>65</v>
      </c>
      <c r="B148" s="57" t="s">
        <v>181</v>
      </c>
    </row>
    <row r="149" spans="1:2" ht="15.75" customHeight="1">
      <c r="A149" s="56" t="s">
        <v>67</v>
      </c>
      <c r="B149" s="57" t="s">
        <v>182</v>
      </c>
    </row>
    <row r="150" spans="1:2" ht="15.75" customHeight="1">
      <c r="A150" s="56" t="s">
        <v>69</v>
      </c>
      <c r="B150" s="57" t="s">
        <v>183</v>
      </c>
    </row>
    <row r="151" spans="1:2" ht="15.75" customHeight="1">
      <c r="A151" s="56" t="s">
        <v>71</v>
      </c>
      <c r="B151" s="57" t="s">
        <v>184</v>
      </c>
    </row>
    <row r="152" spans="1:2" ht="15.75" customHeight="1">
      <c r="A152" s="56" t="s">
        <v>88</v>
      </c>
      <c r="B152" s="57" t="s">
        <v>185</v>
      </c>
    </row>
    <row r="153" spans="1:2" ht="15.75" customHeight="1">
      <c r="A153" s="56" t="s">
        <v>129</v>
      </c>
      <c r="B153" s="57" t="s">
        <v>186</v>
      </c>
    </row>
    <row r="154" spans="1:2" ht="15.75" customHeight="1">
      <c r="A154" s="56" t="s">
        <v>90</v>
      </c>
      <c r="B154" s="57" t="s">
        <v>187</v>
      </c>
    </row>
    <row r="155" spans="1:2" ht="15.75" customHeight="1">
      <c r="A155" s="56" t="s">
        <v>149</v>
      </c>
      <c r="B155" s="57" t="s">
        <v>188</v>
      </c>
    </row>
    <row r="156" spans="1:2" ht="15.75" customHeight="1">
      <c r="A156" s="59"/>
      <c r="B156" s="60" t="s">
        <v>179</v>
      </c>
    </row>
    <row r="157" spans="1:2" ht="15.75" customHeight="1">
      <c r="A157" s="56" t="s">
        <v>43</v>
      </c>
      <c r="B157" s="57" t="s">
        <v>189</v>
      </c>
    </row>
    <row r="158" spans="1:2" ht="15.75" customHeight="1">
      <c r="A158" s="56" t="s">
        <v>45</v>
      </c>
      <c r="B158" s="57" t="s">
        <v>190</v>
      </c>
    </row>
    <row r="159" spans="1:2" ht="15.75" customHeight="1">
      <c r="A159" s="56" t="s">
        <v>47</v>
      </c>
      <c r="B159" s="57" t="s">
        <v>191</v>
      </c>
    </row>
    <row r="160" spans="1:2" ht="15.75" customHeight="1">
      <c r="A160" s="56" t="s">
        <v>49</v>
      </c>
      <c r="B160" s="57" t="s">
        <v>192</v>
      </c>
    </row>
    <row r="161" spans="1:2" ht="15.75" customHeight="1">
      <c r="A161" s="56" t="s">
        <v>51</v>
      </c>
      <c r="B161" s="57" t="s">
        <v>193</v>
      </c>
    </row>
    <row r="162" spans="1:2" ht="15.75" customHeight="1">
      <c r="A162" s="56" t="s">
        <v>53</v>
      </c>
      <c r="B162" s="57" t="s">
        <v>194</v>
      </c>
    </row>
    <row r="163" spans="1:2" ht="15.75" customHeight="1">
      <c r="A163" s="56" t="s">
        <v>55</v>
      </c>
      <c r="B163" s="57" t="s">
        <v>195</v>
      </c>
    </row>
    <row r="164" spans="1:2" ht="15.75" customHeight="1">
      <c r="A164" s="56" t="s">
        <v>57</v>
      </c>
      <c r="B164" s="57" t="s">
        <v>196</v>
      </c>
    </row>
    <row r="165" spans="1:2" ht="15.75" customHeight="1">
      <c r="A165" s="56" t="s">
        <v>59</v>
      </c>
      <c r="B165" s="57" t="s">
        <v>197</v>
      </c>
    </row>
    <row r="166" spans="1:2" ht="15.75" customHeight="1">
      <c r="A166" s="56" t="s">
        <v>61</v>
      </c>
      <c r="B166" s="57" t="s">
        <v>198</v>
      </c>
    </row>
    <row r="167" spans="1:2" ht="15.75" customHeight="1">
      <c r="A167" s="56" t="s">
        <v>63</v>
      </c>
      <c r="B167" s="57" t="s">
        <v>199</v>
      </c>
    </row>
    <row r="168" spans="1:2" ht="15.75" customHeight="1">
      <c r="A168" s="56" t="s">
        <v>65</v>
      </c>
      <c r="B168" s="57" t="s">
        <v>200</v>
      </c>
    </row>
    <row r="169" spans="1:2" ht="15.75" customHeight="1">
      <c r="A169" s="56" t="s">
        <v>71</v>
      </c>
      <c r="B169" s="57" t="s">
        <v>201</v>
      </c>
    </row>
    <row r="170" spans="1:2" ht="15.75" customHeight="1">
      <c r="A170" s="56" t="s">
        <v>88</v>
      </c>
      <c r="B170" s="57" t="s">
        <v>202</v>
      </c>
    </row>
    <row r="171" spans="1:2" ht="15.75" customHeight="1">
      <c r="A171" s="56" t="s">
        <v>129</v>
      </c>
      <c r="B171" s="57" t="s">
        <v>203</v>
      </c>
    </row>
    <row r="172" spans="1:2" ht="15.75" customHeight="1">
      <c r="A172" s="56" t="s">
        <v>168</v>
      </c>
      <c r="B172" s="57" t="s">
        <v>204</v>
      </c>
    </row>
    <row r="173" spans="1:2" ht="15.75" customHeight="1">
      <c r="A173" s="56" t="s">
        <v>170</v>
      </c>
      <c r="B173" s="57" t="s">
        <v>205</v>
      </c>
    </row>
    <row r="174" spans="1:2" ht="15.75" customHeight="1">
      <c r="A174" s="59"/>
      <c r="B174" s="60" t="s">
        <v>198</v>
      </c>
    </row>
    <row r="175" spans="1:2" ht="15.75" customHeight="1">
      <c r="A175" s="56" t="s">
        <v>43</v>
      </c>
      <c r="B175" s="57" t="s">
        <v>206</v>
      </c>
    </row>
    <row r="176" spans="1:2" ht="15.75" customHeight="1">
      <c r="A176" s="56" t="s">
        <v>45</v>
      </c>
      <c r="B176" s="57" t="s">
        <v>207</v>
      </c>
    </row>
    <row r="177" spans="1:2" ht="15.75" customHeight="1">
      <c r="A177" s="56" t="s">
        <v>47</v>
      </c>
      <c r="B177" s="57" t="s">
        <v>208</v>
      </c>
    </row>
    <row r="178" spans="1:2" ht="15.75" customHeight="1">
      <c r="A178" s="56" t="s">
        <v>49</v>
      </c>
      <c r="B178" s="57" t="s">
        <v>209</v>
      </c>
    </row>
    <row r="179" spans="1:2" ht="15.75" customHeight="1">
      <c r="A179" s="56" t="s">
        <v>51</v>
      </c>
      <c r="B179" s="57" t="s">
        <v>210</v>
      </c>
    </row>
    <row r="180" spans="1:2" ht="15.75" customHeight="1">
      <c r="A180" s="56" t="s">
        <v>53</v>
      </c>
      <c r="B180" s="57" t="s">
        <v>211</v>
      </c>
    </row>
    <row r="181" spans="1:2" ht="15.75" customHeight="1">
      <c r="A181" s="56" t="s">
        <v>55</v>
      </c>
      <c r="B181" s="57" t="s">
        <v>212</v>
      </c>
    </row>
    <row r="182" spans="1:2" ht="15.75" customHeight="1">
      <c r="A182" s="56" t="s">
        <v>57</v>
      </c>
      <c r="B182" s="57" t="s">
        <v>213</v>
      </c>
    </row>
    <row r="183" spans="1:2" ht="15.75" customHeight="1">
      <c r="A183" s="56" t="s">
        <v>59</v>
      </c>
      <c r="B183" s="57" t="s">
        <v>214</v>
      </c>
    </row>
    <row r="184" spans="1:2" ht="15.75" customHeight="1">
      <c r="A184" s="56" t="s">
        <v>61</v>
      </c>
      <c r="B184" s="57" t="s">
        <v>215</v>
      </c>
    </row>
    <row r="185" spans="1:2" ht="15.75" customHeight="1">
      <c r="A185" s="56" t="s">
        <v>63</v>
      </c>
      <c r="B185" s="57" t="s">
        <v>216</v>
      </c>
    </row>
    <row r="186" spans="1:2" ht="15.75" customHeight="1">
      <c r="A186" s="59"/>
      <c r="B186" s="60" t="s">
        <v>208</v>
      </c>
    </row>
    <row r="187" spans="1:2" ht="15.75" customHeight="1">
      <c r="A187" s="56" t="s">
        <v>49</v>
      </c>
      <c r="B187" s="57" t="s">
        <v>217</v>
      </c>
    </row>
    <row r="188" spans="1:2" ht="15.75" customHeight="1">
      <c r="A188" s="56" t="s">
        <v>51</v>
      </c>
      <c r="B188" s="57" t="s">
        <v>218</v>
      </c>
    </row>
    <row r="189" spans="1:2" ht="15.75" customHeight="1">
      <c r="A189" s="56" t="s">
        <v>53</v>
      </c>
      <c r="B189" s="57" t="s">
        <v>219</v>
      </c>
    </row>
    <row r="190" spans="1:2" ht="15.75" customHeight="1">
      <c r="A190" s="56" t="s">
        <v>55</v>
      </c>
      <c r="B190" s="57" t="s">
        <v>220</v>
      </c>
    </row>
    <row r="191" spans="1:2" ht="15.75" customHeight="1">
      <c r="A191" s="56" t="s">
        <v>57</v>
      </c>
      <c r="B191" s="57" t="s">
        <v>221</v>
      </c>
    </row>
    <row r="192" spans="1:2" ht="15.75" customHeight="1">
      <c r="A192" s="56" t="s">
        <v>59</v>
      </c>
      <c r="B192" s="57" t="s">
        <v>222</v>
      </c>
    </row>
    <row r="193" spans="1:2" ht="15.75" customHeight="1">
      <c r="A193" s="56" t="s">
        <v>61</v>
      </c>
      <c r="B193" s="57" t="s">
        <v>223</v>
      </c>
    </row>
    <row r="194" spans="1:2" ht="15.75" customHeight="1">
      <c r="A194" s="56" t="s">
        <v>63</v>
      </c>
      <c r="B194" s="57" t="s">
        <v>224</v>
      </c>
    </row>
    <row r="195" spans="1:2" ht="15.75" customHeight="1">
      <c r="A195" s="56" t="s">
        <v>65</v>
      </c>
      <c r="B195" s="57" t="s">
        <v>225</v>
      </c>
    </row>
    <row r="196" spans="1:2" ht="15.75" customHeight="1">
      <c r="A196" s="56" t="s">
        <v>69</v>
      </c>
      <c r="B196" s="57" t="s">
        <v>226</v>
      </c>
    </row>
    <row r="197" spans="1:2" ht="15.75" customHeight="1">
      <c r="A197" s="56" t="s">
        <v>149</v>
      </c>
      <c r="B197" s="57" t="s">
        <v>227</v>
      </c>
    </row>
    <row r="198" spans="1:2" ht="15.75" customHeight="1">
      <c r="A198" s="56" t="s">
        <v>109</v>
      </c>
      <c r="B198" s="57" t="s">
        <v>228</v>
      </c>
    </row>
    <row r="199" spans="1:2" ht="15.75" customHeight="1">
      <c r="A199" s="56" t="s">
        <v>111</v>
      </c>
      <c r="B199" s="57" t="s">
        <v>120</v>
      </c>
    </row>
    <row r="200" spans="1:2" ht="15.75" customHeight="1">
      <c r="A200" s="56" t="s">
        <v>168</v>
      </c>
      <c r="B200" s="57" t="s">
        <v>95</v>
      </c>
    </row>
    <row r="201" spans="1:2" ht="15.75" customHeight="1">
      <c r="A201" s="56" t="s">
        <v>170</v>
      </c>
      <c r="B201" s="57" t="s">
        <v>229</v>
      </c>
    </row>
    <row r="202" spans="1:2" ht="15.75" customHeight="1">
      <c r="A202" s="56" t="s">
        <v>230</v>
      </c>
      <c r="B202" s="57" t="s">
        <v>231</v>
      </c>
    </row>
    <row r="203" spans="1:2" ht="15.75" customHeight="1">
      <c r="A203" s="56" t="s">
        <v>232</v>
      </c>
      <c r="B203" s="57" t="s">
        <v>233</v>
      </c>
    </row>
    <row r="204" spans="1:2" ht="15.75" customHeight="1">
      <c r="A204" s="59"/>
      <c r="B204" s="60" t="s">
        <v>224</v>
      </c>
    </row>
    <row r="205" spans="1:2" ht="15.75" customHeight="1">
      <c r="A205" s="56" t="s">
        <v>43</v>
      </c>
      <c r="B205" s="57" t="s">
        <v>234</v>
      </c>
    </row>
    <row r="206" spans="1:2" ht="15.75" customHeight="1">
      <c r="A206" s="56" t="s">
        <v>45</v>
      </c>
      <c r="B206" s="57" t="s">
        <v>235</v>
      </c>
    </row>
    <row r="207" spans="1:2" ht="15.75" customHeight="1">
      <c r="A207" s="56" t="s">
        <v>47</v>
      </c>
      <c r="B207" s="57" t="s">
        <v>236</v>
      </c>
    </row>
    <row r="208" spans="1:2" ht="15.75" customHeight="1">
      <c r="A208" s="56" t="s">
        <v>49</v>
      </c>
      <c r="B208" s="57" t="s">
        <v>237</v>
      </c>
    </row>
    <row r="209" spans="1:2" ht="15.75" customHeight="1">
      <c r="A209" s="56" t="s">
        <v>51</v>
      </c>
      <c r="B209" s="57" t="s">
        <v>238</v>
      </c>
    </row>
    <row r="210" spans="1:2" ht="15.75" customHeight="1">
      <c r="A210" s="56" t="s">
        <v>53</v>
      </c>
      <c r="B210" s="57" t="s">
        <v>239</v>
      </c>
    </row>
    <row r="211" spans="1:2" ht="15.75" customHeight="1">
      <c r="A211" s="56" t="s">
        <v>55</v>
      </c>
      <c r="B211" s="57" t="s">
        <v>240</v>
      </c>
    </row>
    <row r="212" spans="1:2" ht="15.75" customHeight="1">
      <c r="A212" s="56" t="s">
        <v>57</v>
      </c>
      <c r="B212" s="57" t="s">
        <v>241</v>
      </c>
    </row>
    <row r="213" spans="1:2" ht="15.75" customHeight="1">
      <c r="A213" s="56" t="s">
        <v>59</v>
      </c>
      <c r="B213" s="57" t="s">
        <v>242</v>
      </c>
    </row>
    <row r="214" spans="1:2" ht="15.75" customHeight="1">
      <c r="A214" s="56" t="s">
        <v>61</v>
      </c>
      <c r="B214" s="57" t="s">
        <v>243</v>
      </c>
    </row>
    <row r="215" spans="1:2" ht="15.75" customHeight="1">
      <c r="A215" s="59"/>
      <c r="B215" s="60" t="s">
        <v>242</v>
      </c>
    </row>
    <row r="216" spans="1:2" ht="15.75" customHeight="1">
      <c r="A216" s="56" t="s">
        <v>51</v>
      </c>
      <c r="B216" s="57" t="s">
        <v>244</v>
      </c>
    </row>
    <row r="217" spans="1:2" ht="15.75" customHeight="1">
      <c r="A217" s="56" t="s">
        <v>53</v>
      </c>
      <c r="B217" s="57" t="s">
        <v>245</v>
      </c>
    </row>
    <row r="218" spans="1:2" ht="15.75" customHeight="1">
      <c r="A218" s="56" t="s">
        <v>55</v>
      </c>
      <c r="B218" s="57" t="s">
        <v>246</v>
      </c>
    </row>
    <row r="219" spans="1:2" ht="15.75" customHeight="1">
      <c r="A219" s="56" t="s">
        <v>57</v>
      </c>
      <c r="B219" s="57" t="s">
        <v>247</v>
      </c>
    </row>
    <row r="220" spans="1:2" ht="15.75" customHeight="1">
      <c r="A220" s="56" t="s">
        <v>59</v>
      </c>
      <c r="B220" s="57" t="s">
        <v>248</v>
      </c>
    </row>
    <row r="221" spans="1:2" ht="15.75" customHeight="1">
      <c r="A221" s="56" t="s">
        <v>61</v>
      </c>
      <c r="B221" s="57" t="s">
        <v>249</v>
      </c>
    </row>
    <row r="222" spans="1:2" ht="15.75" customHeight="1">
      <c r="A222" s="56" t="s">
        <v>63</v>
      </c>
      <c r="B222" s="57" t="s">
        <v>250</v>
      </c>
    </row>
    <row r="223" spans="1:2" ht="15.75" customHeight="1">
      <c r="A223" s="56" t="s">
        <v>65</v>
      </c>
      <c r="B223" s="57" t="s">
        <v>251</v>
      </c>
    </row>
    <row r="224" spans="1:2" ht="15.75" customHeight="1">
      <c r="A224" s="56" t="s">
        <v>109</v>
      </c>
      <c r="B224" s="57" t="s">
        <v>252</v>
      </c>
    </row>
    <row r="225" spans="1:2" ht="15.75" customHeight="1">
      <c r="A225" s="56" t="s">
        <v>111</v>
      </c>
      <c r="B225" s="57" t="s">
        <v>253</v>
      </c>
    </row>
    <row r="226" spans="1:2" ht="15.75" customHeight="1">
      <c r="A226" s="56" t="s">
        <v>168</v>
      </c>
      <c r="B226" s="57" t="s">
        <v>254</v>
      </c>
    </row>
    <row r="227" spans="1:2" ht="15.75" customHeight="1">
      <c r="A227" s="56" t="s">
        <v>170</v>
      </c>
      <c r="B227" s="57" t="s">
        <v>255</v>
      </c>
    </row>
    <row r="228" spans="1:2" ht="15.75" customHeight="1">
      <c r="A228" s="56" t="s">
        <v>172</v>
      </c>
      <c r="B228" s="57" t="s">
        <v>256</v>
      </c>
    </row>
    <row r="229" spans="1:2" ht="15.75" customHeight="1">
      <c r="A229" s="56" t="s">
        <v>230</v>
      </c>
      <c r="B229" s="57" t="s">
        <v>257</v>
      </c>
    </row>
    <row r="230" spans="1:2" ht="15.75" customHeight="1">
      <c r="A230" s="56" t="s">
        <v>232</v>
      </c>
      <c r="B230" s="57" t="s">
        <v>164</v>
      </c>
    </row>
    <row r="231" spans="1:2" ht="15.75" customHeight="1">
      <c r="A231" s="56" t="s">
        <v>258</v>
      </c>
      <c r="B231" s="57" t="s">
        <v>259</v>
      </c>
    </row>
    <row r="232" spans="1:2" ht="15.75" customHeight="1">
      <c r="A232" s="56" t="s">
        <v>260</v>
      </c>
      <c r="B232" s="57" t="s">
        <v>261</v>
      </c>
    </row>
    <row r="233" spans="1:2" ht="15.75" customHeight="1">
      <c r="A233" s="59"/>
      <c r="B233" s="60" t="s">
        <v>244</v>
      </c>
    </row>
    <row r="234" spans="1:2" ht="15.75" customHeight="1">
      <c r="A234" s="56" t="s">
        <v>43</v>
      </c>
      <c r="B234" s="57" t="s">
        <v>262</v>
      </c>
    </row>
    <row r="235" spans="1:2" ht="15.75" customHeight="1">
      <c r="A235" s="56" t="s">
        <v>45</v>
      </c>
      <c r="B235" s="57" t="s">
        <v>263</v>
      </c>
    </row>
    <row r="236" spans="1:2" ht="15.75" customHeight="1">
      <c r="A236" s="56" t="s">
        <v>47</v>
      </c>
      <c r="B236" s="57" t="s">
        <v>264</v>
      </c>
    </row>
    <row r="237" spans="1:2" ht="15.75" customHeight="1">
      <c r="A237" s="56" t="s">
        <v>49</v>
      </c>
      <c r="B237" s="57" t="s">
        <v>265</v>
      </c>
    </row>
    <row r="238" spans="1:2" ht="15.75" customHeight="1">
      <c r="A238" s="56" t="s">
        <v>51</v>
      </c>
      <c r="B238" s="57" t="s">
        <v>266</v>
      </c>
    </row>
    <row r="239" spans="1:2" ht="15.75" customHeight="1">
      <c r="A239" s="56" t="s">
        <v>53</v>
      </c>
      <c r="B239" s="57" t="s">
        <v>267</v>
      </c>
    </row>
    <row r="240" spans="1:2" ht="15.75" customHeight="1">
      <c r="A240" s="56" t="s">
        <v>55</v>
      </c>
      <c r="B240" s="57" t="s">
        <v>268</v>
      </c>
    </row>
    <row r="241" spans="1:2" ht="15.75" customHeight="1">
      <c r="A241" s="56" t="s">
        <v>57</v>
      </c>
      <c r="B241" s="57" t="s">
        <v>269</v>
      </c>
    </row>
    <row r="242" spans="1:2" ht="15.75" customHeight="1">
      <c r="A242" s="56" t="s">
        <v>59</v>
      </c>
      <c r="B242" s="57" t="s">
        <v>270</v>
      </c>
    </row>
    <row r="243" spans="1:2" ht="15.75" customHeight="1">
      <c r="A243" s="56" t="s">
        <v>61</v>
      </c>
      <c r="B243" s="57" t="s">
        <v>204</v>
      </c>
    </row>
    <row r="244" spans="1:2" ht="15.75" customHeight="1">
      <c r="A244" s="56" t="s">
        <v>63</v>
      </c>
      <c r="B244" s="57" t="s">
        <v>271</v>
      </c>
    </row>
    <row r="245" spans="1:2" ht="15.75" customHeight="1">
      <c r="A245" s="56" t="s">
        <v>65</v>
      </c>
      <c r="B245" s="57" t="s">
        <v>272</v>
      </c>
    </row>
    <row r="246" spans="1:2" ht="15.75" customHeight="1">
      <c r="A246" s="56" t="s">
        <v>67</v>
      </c>
      <c r="B246" s="57" t="s">
        <v>273</v>
      </c>
    </row>
    <row r="247" spans="1:2" ht="15.75" customHeight="1">
      <c r="A247" s="59"/>
      <c r="B247" s="60" t="s">
        <v>268</v>
      </c>
    </row>
    <row r="248" spans="1:2" ht="15.75" customHeight="1">
      <c r="A248" s="56" t="s">
        <v>43</v>
      </c>
      <c r="B248" s="57" t="s">
        <v>274</v>
      </c>
    </row>
    <row r="249" spans="1:2" ht="15.75" customHeight="1">
      <c r="A249" s="56" t="s">
        <v>45</v>
      </c>
      <c r="B249" s="57" t="s">
        <v>275</v>
      </c>
    </row>
    <row r="250" spans="1:2" ht="15.75" customHeight="1">
      <c r="A250" s="56" t="s">
        <v>47</v>
      </c>
      <c r="B250" s="57" t="s">
        <v>276</v>
      </c>
    </row>
    <row r="251" spans="1:2" ht="15.75" customHeight="1">
      <c r="A251" s="56" t="s">
        <v>49</v>
      </c>
      <c r="B251" s="57" t="s">
        <v>200</v>
      </c>
    </row>
    <row r="252" spans="1:2" ht="15.75" customHeight="1">
      <c r="A252" s="56" t="s">
        <v>51</v>
      </c>
      <c r="B252" s="57" t="s">
        <v>277</v>
      </c>
    </row>
    <row r="253" spans="1:2" ht="15.75" customHeight="1">
      <c r="A253" s="56" t="s">
        <v>55</v>
      </c>
      <c r="B253" s="57" t="s">
        <v>278</v>
      </c>
    </row>
    <row r="254" spans="1:2" ht="15.75" customHeight="1">
      <c r="A254" s="56" t="s">
        <v>57</v>
      </c>
      <c r="B254" s="57" t="s">
        <v>279</v>
      </c>
    </row>
    <row r="255" spans="1:2" ht="15.75" customHeight="1">
      <c r="A255" s="56" t="s">
        <v>59</v>
      </c>
      <c r="B255" s="57" t="s">
        <v>280</v>
      </c>
    </row>
    <row r="256" spans="1:2" ht="15.75" customHeight="1">
      <c r="A256" s="56" t="s">
        <v>61</v>
      </c>
      <c r="B256" s="57" t="s">
        <v>281</v>
      </c>
    </row>
    <row r="257" spans="1:2" ht="15.75" customHeight="1">
      <c r="A257" s="56" t="s">
        <v>65</v>
      </c>
      <c r="B257" s="57" t="s">
        <v>282</v>
      </c>
    </row>
    <row r="258" spans="1:2" ht="15.75" customHeight="1">
      <c r="A258" s="56" t="s">
        <v>67</v>
      </c>
      <c r="B258" s="57" t="s">
        <v>283</v>
      </c>
    </row>
    <row r="259" spans="1:2" ht="15.75" customHeight="1">
      <c r="A259" s="56" t="s">
        <v>69</v>
      </c>
      <c r="B259" s="57" t="s">
        <v>284</v>
      </c>
    </row>
    <row r="260" spans="1:2" ht="15.75" customHeight="1">
      <c r="A260" s="56" t="s">
        <v>71</v>
      </c>
      <c r="B260" s="57" t="s">
        <v>285</v>
      </c>
    </row>
    <row r="261" spans="1:2" ht="15.75" customHeight="1">
      <c r="A261" s="56" t="s">
        <v>88</v>
      </c>
      <c r="B261" s="57" t="s">
        <v>127</v>
      </c>
    </row>
    <row r="262" spans="1:2" ht="15.75" customHeight="1">
      <c r="A262" s="56" t="s">
        <v>129</v>
      </c>
      <c r="B262" s="57" t="s">
        <v>286</v>
      </c>
    </row>
    <row r="263" spans="1:2" ht="15.75" customHeight="1">
      <c r="A263" s="56" t="s">
        <v>90</v>
      </c>
      <c r="B263" s="57" t="s">
        <v>287</v>
      </c>
    </row>
    <row r="264" spans="1:2" ht="15.75" customHeight="1">
      <c r="A264" s="56" t="s">
        <v>149</v>
      </c>
      <c r="B264" s="57" t="s">
        <v>288</v>
      </c>
    </row>
    <row r="265" spans="1:2" ht="15.75" customHeight="1">
      <c r="A265" s="56" t="s">
        <v>107</v>
      </c>
      <c r="B265" s="57" t="s">
        <v>289</v>
      </c>
    </row>
    <row r="266" spans="1:2" ht="15.75" customHeight="1">
      <c r="A266" s="56" t="s">
        <v>109</v>
      </c>
      <c r="B266" s="57" t="s">
        <v>290</v>
      </c>
    </row>
    <row r="267" spans="1:2" ht="15.75" customHeight="1">
      <c r="A267" s="56" t="s">
        <v>111</v>
      </c>
      <c r="B267" s="57" t="s">
        <v>291</v>
      </c>
    </row>
    <row r="268" spans="1:2" ht="15.75" customHeight="1">
      <c r="A268" s="56" t="s">
        <v>168</v>
      </c>
      <c r="B268" s="57" t="s">
        <v>292</v>
      </c>
    </row>
    <row r="269" spans="1:2" ht="15.75" customHeight="1">
      <c r="A269" s="59"/>
      <c r="B269" s="60" t="s">
        <v>293</v>
      </c>
    </row>
    <row r="270" spans="1:2" ht="15.75" customHeight="1">
      <c r="A270" s="56" t="s">
        <v>43</v>
      </c>
      <c r="B270" s="57" t="s">
        <v>294</v>
      </c>
    </row>
    <row r="271" spans="1:2" ht="15.75" customHeight="1">
      <c r="A271" s="56" t="s">
        <v>45</v>
      </c>
      <c r="B271" s="57" t="s">
        <v>295</v>
      </c>
    </row>
    <row r="272" spans="1:2" ht="15.75" customHeight="1">
      <c r="A272" s="56" t="s">
        <v>47</v>
      </c>
      <c r="B272" s="57" t="s">
        <v>296</v>
      </c>
    </row>
    <row r="273" spans="1:2" ht="15.75" customHeight="1">
      <c r="A273" s="56" t="s">
        <v>49</v>
      </c>
      <c r="B273" s="57" t="s">
        <v>297</v>
      </c>
    </row>
    <row r="274" spans="1:2" ht="15.75" customHeight="1">
      <c r="A274" s="56" t="s">
        <v>51</v>
      </c>
      <c r="B274" s="57" t="s">
        <v>298</v>
      </c>
    </row>
    <row r="275" spans="1:2" ht="15.75" customHeight="1">
      <c r="A275" s="56" t="s">
        <v>53</v>
      </c>
      <c r="B275" s="57" t="s">
        <v>184</v>
      </c>
    </row>
    <row r="276" spans="1:2" ht="15.75" customHeight="1">
      <c r="A276" s="56" t="s">
        <v>55</v>
      </c>
      <c r="B276" s="57" t="s">
        <v>299</v>
      </c>
    </row>
    <row r="277" spans="1:2" ht="15.75" customHeight="1">
      <c r="A277" s="56" t="s">
        <v>57</v>
      </c>
      <c r="B277" s="57" t="s">
        <v>300</v>
      </c>
    </row>
    <row r="278" spans="1:2" ht="15.75" customHeight="1">
      <c r="A278" s="56" t="s">
        <v>59</v>
      </c>
      <c r="B278" s="57" t="s">
        <v>301</v>
      </c>
    </row>
    <row r="279" spans="1:2" ht="15.75" customHeight="1">
      <c r="A279" s="56" t="s">
        <v>61</v>
      </c>
      <c r="B279" s="57" t="s">
        <v>302</v>
      </c>
    </row>
    <row r="280" spans="1:2" ht="15.75" customHeight="1">
      <c r="A280" s="56" t="s">
        <v>63</v>
      </c>
      <c r="B280" s="57" t="s">
        <v>303</v>
      </c>
    </row>
    <row r="281" spans="1:2" ht="15.75" customHeight="1">
      <c r="A281" s="56" t="s">
        <v>65</v>
      </c>
      <c r="B281" s="57" t="s">
        <v>304</v>
      </c>
    </row>
    <row r="282" spans="1:2" ht="15.75" customHeight="1">
      <c r="A282" s="56" t="s">
        <v>67</v>
      </c>
      <c r="B282" s="57" t="s">
        <v>305</v>
      </c>
    </row>
    <row r="283" spans="1:2" ht="15.75" customHeight="1">
      <c r="A283" s="56" t="s">
        <v>69</v>
      </c>
      <c r="B283" s="57" t="s">
        <v>306</v>
      </c>
    </row>
    <row r="284" spans="1:2" ht="15.75" customHeight="1">
      <c r="A284" s="56" t="s">
        <v>71</v>
      </c>
      <c r="B284" s="57" t="s">
        <v>180</v>
      </c>
    </row>
    <row r="285" spans="1:2" ht="15.75" customHeight="1">
      <c r="A285" s="56" t="s">
        <v>88</v>
      </c>
      <c r="B285" s="57" t="s">
        <v>307</v>
      </c>
    </row>
    <row r="286" spans="1:2" ht="15.75" customHeight="1">
      <c r="A286" s="56" t="s">
        <v>129</v>
      </c>
      <c r="B286" s="57" t="s">
        <v>308</v>
      </c>
    </row>
    <row r="287" spans="1:2" ht="15.75" customHeight="1">
      <c r="A287" s="56" t="s">
        <v>90</v>
      </c>
      <c r="B287" s="57" t="s">
        <v>309</v>
      </c>
    </row>
    <row r="288" spans="1:2" ht="15.75" customHeight="1">
      <c r="A288" s="59"/>
      <c r="B288" s="60" t="s">
        <v>310</v>
      </c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4:B6"/>
    <mergeCell ref="A7:B7"/>
    <mergeCell ref="A23:B23"/>
    <mergeCell ref="C4:G4"/>
    <mergeCell ref="H4:L4"/>
    <mergeCell ref="M4:Q4"/>
    <mergeCell ref="R4:V4"/>
    <mergeCell ref="W4:AA4"/>
    <mergeCell ref="AB4:AF4"/>
    <mergeCell ref="AG4:AK4"/>
  </mergeCells>
  <pageMargins left="0.7" right="0.7" top="0.75" bottom="0.75" header="0" footer="0"/>
  <pageSetup paperSize="9" orientation="landscape"/>
  <rowBreaks count="1" manualBreakCount="1">
    <brk id="28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/>
  </sheetViews>
  <sheetFormatPr defaultColWidth="14.453125" defaultRowHeight="15" customHeight="1"/>
  <cols>
    <col min="1" max="1" width="8.7265625" customWidth="1"/>
    <col min="2" max="2" width="11.453125" customWidth="1"/>
    <col min="3" max="18" width="8.7265625" hidden="1" customWidth="1"/>
    <col min="19" max="24" width="8.7265625" customWidth="1"/>
    <col min="25" max="25" width="9.81640625" customWidth="1"/>
    <col min="26" max="30" width="9.54296875" customWidth="1"/>
  </cols>
  <sheetData>
    <row r="1" spans="1:30" ht="14.5">
      <c r="A1" s="1" t="s">
        <v>311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8"/>
      <c r="X1" s="58"/>
      <c r="Y1" s="58"/>
      <c r="Z1" s="58"/>
      <c r="AA1" s="58"/>
      <c r="AB1" s="58"/>
      <c r="AC1" s="58"/>
      <c r="AD1" s="58"/>
    </row>
    <row r="2" spans="1:30" ht="14.5">
      <c r="A2" s="3" t="s">
        <v>312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8"/>
      <c r="X2" s="58"/>
      <c r="Y2" s="58"/>
      <c r="Z2" s="58"/>
      <c r="AA2" s="58"/>
      <c r="AB2" s="58"/>
      <c r="AC2" s="58"/>
      <c r="AD2" s="58"/>
    </row>
    <row r="4" spans="1:30" ht="14.5">
      <c r="A4" s="276" t="s">
        <v>313</v>
      </c>
      <c r="B4" s="277"/>
      <c r="C4" s="285" t="s">
        <v>3</v>
      </c>
      <c r="D4" s="270"/>
      <c r="E4" s="270"/>
      <c r="F4" s="271"/>
      <c r="G4" s="286" t="s">
        <v>4</v>
      </c>
      <c r="H4" s="270"/>
      <c r="I4" s="270"/>
      <c r="J4" s="271"/>
      <c r="K4" s="269" t="s">
        <v>5</v>
      </c>
      <c r="L4" s="270"/>
      <c r="M4" s="270"/>
      <c r="N4" s="271"/>
      <c r="O4" s="272" t="s">
        <v>6</v>
      </c>
      <c r="P4" s="270"/>
      <c r="Q4" s="270"/>
      <c r="R4" s="271"/>
      <c r="S4" s="273" t="s">
        <v>7</v>
      </c>
      <c r="T4" s="270"/>
      <c r="U4" s="270"/>
      <c r="V4" s="271"/>
      <c r="W4" s="274" t="s">
        <v>8</v>
      </c>
      <c r="X4" s="270"/>
      <c r="Y4" s="270"/>
      <c r="Z4" s="271"/>
      <c r="AA4" s="275" t="s">
        <v>9</v>
      </c>
      <c r="AB4" s="270"/>
      <c r="AC4" s="270"/>
      <c r="AD4" s="271"/>
    </row>
    <row r="5" spans="1:30" ht="28.5" customHeight="1">
      <c r="A5" s="278"/>
      <c r="B5" s="264"/>
      <c r="C5" s="61" t="s">
        <v>314</v>
      </c>
      <c r="D5" s="62" t="s">
        <v>315</v>
      </c>
      <c r="E5" s="62" t="s">
        <v>316</v>
      </c>
      <c r="F5" s="63" t="s">
        <v>317</v>
      </c>
      <c r="G5" s="61" t="s">
        <v>314</v>
      </c>
      <c r="H5" s="62" t="s">
        <v>315</v>
      </c>
      <c r="I5" s="62" t="s">
        <v>316</v>
      </c>
      <c r="J5" s="63" t="s">
        <v>317</v>
      </c>
      <c r="K5" s="61" t="s">
        <v>314</v>
      </c>
      <c r="L5" s="62" t="s">
        <v>315</v>
      </c>
      <c r="M5" s="62" t="s">
        <v>316</v>
      </c>
      <c r="N5" s="63" t="s">
        <v>317</v>
      </c>
      <c r="O5" s="64" t="s">
        <v>314</v>
      </c>
      <c r="P5" s="65" t="s">
        <v>315</v>
      </c>
      <c r="Q5" s="65" t="s">
        <v>316</v>
      </c>
      <c r="R5" s="66" t="s">
        <v>317</v>
      </c>
      <c r="S5" s="64" t="s">
        <v>314</v>
      </c>
      <c r="T5" s="65" t="s">
        <v>315</v>
      </c>
      <c r="U5" s="65" t="s">
        <v>316</v>
      </c>
      <c r="V5" s="66" t="s">
        <v>317</v>
      </c>
      <c r="W5" s="64" t="s">
        <v>314</v>
      </c>
      <c r="X5" s="65" t="s">
        <v>315</v>
      </c>
      <c r="Y5" s="65" t="s">
        <v>316</v>
      </c>
      <c r="Z5" s="66" t="s">
        <v>317</v>
      </c>
      <c r="AA5" s="64" t="s">
        <v>314</v>
      </c>
      <c r="AB5" s="65" t="s">
        <v>315</v>
      </c>
      <c r="AC5" s="65" t="s">
        <v>316</v>
      </c>
      <c r="AD5" s="66" t="s">
        <v>317</v>
      </c>
    </row>
    <row r="6" spans="1:30" ht="29.25" customHeight="1">
      <c r="A6" s="279"/>
      <c r="B6" s="280"/>
      <c r="C6" s="67" t="s">
        <v>318</v>
      </c>
      <c r="D6" s="68" t="s">
        <v>319</v>
      </c>
      <c r="E6" s="68" t="s">
        <v>320</v>
      </c>
      <c r="F6" s="69" t="s">
        <v>321</v>
      </c>
      <c r="G6" s="67" t="s">
        <v>318</v>
      </c>
      <c r="H6" s="68" t="s">
        <v>319</v>
      </c>
      <c r="I6" s="68" t="s">
        <v>320</v>
      </c>
      <c r="J6" s="69" t="s">
        <v>321</v>
      </c>
      <c r="K6" s="67" t="s">
        <v>318</v>
      </c>
      <c r="L6" s="68" t="s">
        <v>319</v>
      </c>
      <c r="M6" s="68" t="s">
        <v>320</v>
      </c>
      <c r="N6" s="69" t="s">
        <v>321</v>
      </c>
      <c r="O6" s="70" t="s">
        <v>318</v>
      </c>
      <c r="P6" s="71" t="s">
        <v>319</v>
      </c>
      <c r="Q6" s="71" t="s">
        <v>320</v>
      </c>
      <c r="R6" s="72" t="s">
        <v>321</v>
      </c>
      <c r="S6" s="70" t="s">
        <v>318</v>
      </c>
      <c r="T6" s="71" t="s">
        <v>319</v>
      </c>
      <c r="U6" s="71" t="s">
        <v>320</v>
      </c>
      <c r="V6" s="72" t="s">
        <v>321</v>
      </c>
      <c r="W6" s="70" t="s">
        <v>318</v>
      </c>
      <c r="X6" s="71" t="s">
        <v>319</v>
      </c>
      <c r="Y6" s="71" t="s">
        <v>320</v>
      </c>
      <c r="Z6" s="72" t="s">
        <v>321</v>
      </c>
      <c r="AA6" s="70" t="s">
        <v>318</v>
      </c>
      <c r="AB6" s="71" t="s">
        <v>319</v>
      </c>
      <c r="AC6" s="71" t="s">
        <v>320</v>
      </c>
      <c r="AD6" s="72" t="s">
        <v>321</v>
      </c>
    </row>
    <row r="7" spans="1:30" ht="14.5">
      <c r="A7" s="281" t="s">
        <v>19</v>
      </c>
      <c r="B7" s="282"/>
      <c r="C7" s="73" t="s">
        <v>20</v>
      </c>
      <c r="D7" s="74" t="s">
        <v>21</v>
      </c>
      <c r="E7" s="74" t="s">
        <v>22</v>
      </c>
      <c r="F7" s="75" t="s">
        <v>23</v>
      </c>
      <c r="G7" s="73" t="s">
        <v>20</v>
      </c>
      <c r="H7" s="74" t="s">
        <v>21</v>
      </c>
      <c r="I7" s="74" t="s">
        <v>22</v>
      </c>
      <c r="J7" s="75" t="s">
        <v>23</v>
      </c>
      <c r="K7" s="73" t="s">
        <v>20</v>
      </c>
      <c r="L7" s="74" t="s">
        <v>21</v>
      </c>
      <c r="M7" s="74" t="s">
        <v>22</v>
      </c>
      <c r="N7" s="75" t="s">
        <v>23</v>
      </c>
      <c r="O7" s="73" t="s">
        <v>20</v>
      </c>
      <c r="P7" s="74" t="s">
        <v>21</v>
      </c>
      <c r="Q7" s="74" t="s">
        <v>22</v>
      </c>
      <c r="R7" s="75" t="s">
        <v>23</v>
      </c>
      <c r="S7" s="73" t="s">
        <v>20</v>
      </c>
      <c r="T7" s="74" t="s">
        <v>21</v>
      </c>
      <c r="U7" s="74" t="s">
        <v>22</v>
      </c>
      <c r="V7" s="75" t="s">
        <v>23</v>
      </c>
      <c r="W7" s="73" t="s">
        <v>20</v>
      </c>
      <c r="X7" s="74" t="s">
        <v>21</v>
      </c>
      <c r="Y7" s="74" t="s">
        <v>22</v>
      </c>
      <c r="Z7" s="75" t="s">
        <v>23</v>
      </c>
      <c r="AA7" s="73" t="s">
        <v>20</v>
      </c>
      <c r="AB7" s="74" t="s">
        <v>21</v>
      </c>
      <c r="AC7" s="74" t="s">
        <v>22</v>
      </c>
      <c r="AD7" s="75" t="s">
        <v>23</v>
      </c>
    </row>
    <row r="8" spans="1:30" ht="14.5">
      <c r="A8" s="27">
        <v>1</v>
      </c>
      <c r="B8" s="76" t="s">
        <v>25</v>
      </c>
      <c r="C8" s="29">
        <v>0</v>
      </c>
      <c r="D8" s="30">
        <v>0</v>
      </c>
      <c r="E8" s="30">
        <v>0</v>
      </c>
      <c r="F8" s="31">
        <v>0</v>
      </c>
      <c r="G8" s="77">
        <v>1</v>
      </c>
      <c r="H8" s="78">
        <v>0</v>
      </c>
      <c r="I8" s="78">
        <v>3</v>
      </c>
      <c r="J8" s="79">
        <v>79</v>
      </c>
      <c r="K8" s="77">
        <v>1</v>
      </c>
      <c r="L8" s="78">
        <v>1</v>
      </c>
      <c r="M8" s="78">
        <v>11</v>
      </c>
      <c r="N8" s="79">
        <v>74</v>
      </c>
      <c r="O8" s="77">
        <v>1</v>
      </c>
      <c r="P8" s="78">
        <v>1</v>
      </c>
      <c r="Q8" s="78">
        <v>11</v>
      </c>
      <c r="R8" s="79">
        <v>74</v>
      </c>
      <c r="S8" s="80">
        <v>1</v>
      </c>
      <c r="T8" s="81">
        <v>1</v>
      </c>
      <c r="U8" s="82">
        <v>16</v>
      </c>
      <c r="V8" s="83">
        <v>349</v>
      </c>
      <c r="W8" s="80">
        <v>1</v>
      </c>
      <c r="X8" s="81">
        <v>2</v>
      </c>
      <c r="Y8" s="82">
        <v>12</v>
      </c>
      <c r="Z8" s="83">
        <v>382</v>
      </c>
      <c r="AA8" s="80"/>
      <c r="AB8" s="81"/>
      <c r="AC8" s="82"/>
      <c r="AD8" s="83"/>
    </row>
    <row r="9" spans="1:30" ht="14.5">
      <c r="A9" s="27">
        <v>2</v>
      </c>
      <c r="B9" s="28" t="s">
        <v>27</v>
      </c>
      <c r="C9" s="29">
        <v>5</v>
      </c>
      <c r="D9" s="30">
        <v>5</v>
      </c>
      <c r="E9" s="30">
        <v>68</v>
      </c>
      <c r="F9" s="31">
        <v>868</v>
      </c>
      <c r="G9" s="29">
        <v>5</v>
      </c>
      <c r="H9" s="30">
        <v>5</v>
      </c>
      <c r="I9" s="30">
        <v>95</v>
      </c>
      <c r="J9" s="31">
        <v>878</v>
      </c>
      <c r="K9" s="29">
        <v>5</v>
      </c>
      <c r="L9" s="30">
        <v>8</v>
      </c>
      <c r="M9" s="30">
        <v>104</v>
      </c>
      <c r="N9" s="31">
        <v>803</v>
      </c>
      <c r="O9" s="29">
        <v>5</v>
      </c>
      <c r="P9" s="30">
        <v>8</v>
      </c>
      <c r="Q9" s="30">
        <v>104</v>
      </c>
      <c r="R9" s="31">
        <v>803</v>
      </c>
      <c r="S9" s="84">
        <v>6</v>
      </c>
      <c r="T9" s="81">
        <v>6</v>
      </c>
      <c r="U9" s="81">
        <v>62</v>
      </c>
      <c r="V9" s="37">
        <v>465</v>
      </c>
      <c r="W9" s="84">
        <v>9</v>
      </c>
      <c r="X9" s="81">
        <v>14</v>
      </c>
      <c r="Y9" s="81">
        <v>191</v>
      </c>
      <c r="Z9" s="37">
        <v>1620</v>
      </c>
      <c r="AA9" s="84"/>
      <c r="AB9" s="81"/>
      <c r="AC9" s="81"/>
      <c r="AD9" s="37"/>
    </row>
    <row r="10" spans="1:30" ht="14.5">
      <c r="A10" s="27">
        <v>3</v>
      </c>
      <c r="B10" s="28" t="s">
        <v>28</v>
      </c>
      <c r="C10" s="29">
        <v>2</v>
      </c>
      <c r="D10" s="30">
        <v>2</v>
      </c>
      <c r="E10" s="30">
        <v>10</v>
      </c>
      <c r="F10" s="31">
        <v>74</v>
      </c>
      <c r="G10" s="29">
        <v>1</v>
      </c>
      <c r="H10" s="30">
        <v>0</v>
      </c>
      <c r="I10" s="30">
        <v>13</v>
      </c>
      <c r="J10" s="31">
        <v>78</v>
      </c>
      <c r="K10" s="29">
        <v>1</v>
      </c>
      <c r="L10" s="30">
        <v>1</v>
      </c>
      <c r="M10" s="30">
        <v>14</v>
      </c>
      <c r="N10" s="31">
        <v>69</v>
      </c>
      <c r="O10" s="29">
        <v>1</v>
      </c>
      <c r="P10" s="30">
        <v>1</v>
      </c>
      <c r="Q10" s="30">
        <v>14</v>
      </c>
      <c r="R10" s="31">
        <v>69</v>
      </c>
      <c r="S10" s="84">
        <v>1</v>
      </c>
      <c r="T10" s="81">
        <v>1</v>
      </c>
      <c r="U10" s="81">
        <v>16</v>
      </c>
      <c r="V10" s="37">
        <v>187</v>
      </c>
      <c r="W10" s="84">
        <v>2</v>
      </c>
      <c r="X10" s="81">
        <v>1</v>
      </c>
      <c r="Y10" s="81">
        <v>15</v>
      </c>
      <c r="Z10" s="37">
        <v>108</v>
      </c>
      <c r="AA10" s="84"/>
      <c r="AB10" s="81"/>
      <c r="AC10" s="81"/>
      <c r="AD10" s="37"/>
    </row>
    <row r="11" spans="1:30" ht="14.5">
      <c r="A11" s="27">
        <v>4</v>
      </c>
      <c r="B11" s="28" t="s">
        <v>29</v>
      </c>
      <c r="C11" s="29">
        <v>1</v>
      </c>
      <c r="D11" s="30">
        <v>1</v>
      </c>
      <c r="E11" s="30">
        <v>10</v>
      </c>
      <c r="F11" s="31">
        <v>55</v>
      </c>
      <c r="G11" s="29">
        <v>1</v>
      </c>
      <c r="H11" s="30">
        <v>1</v>
      </c>
      <c r="I11" s="30">
        <v>20</v>
      </c>
      <c r="J11" s="31">
        <v>48</v>
      </c>
      <c r="K11" s="29">
        <v>1</v>
      </c>
      <c r="L11" s="30">
        <v>2</v>
      </c>
      <c r="M11" s="30">
        <v>18</v>
      </c>
      <c r="N11" s="31">
        <v>59</v>
      </c>
      <c r="O11" s="29">
        <v>1</v>
      </c>
      <c r="P11" s="30">
        <v>2</v>
      </c>
      <c r="Q11" s="30">
        <v>18</v>
      </c>
      <c r="R11" s="31">
        <v>59</v>
      </c>
      <c r="S11" s="84">
        <v>1</v>
      </c>
      <c r="T11" s="81">
        <v>1</v>
      </c>
      <c r="U11" s="81">
        <v>20</v>
      </c>
      <c r="V11" s="37">
        <v>142</v>
      </c>
      <c r="W11" s="84">
        <v>1</v>
      </c>
      <c r="X11" s="81">
        <v>1</v>
      </c>
      <c r="Y11" s="81">
        <v>32</v>
      </c>
      <c r="Z11" s="37">
        <v>132</v>
      </c>
      <c r="AA11" s="84"/>
      <c r="AB11" s="81"/>
      <c r="AC11" s="81"/>
      <c r="AD11" s="37"/>
    </row>
    <row r="12" spans="1:30" ht="14.5">
      <c r="A12" s="27">
        <v>5</v>
      </c>
      <c r="B12" s="28" t="s">
        <v>30</v>
      </c>
      <c r="C12" s="29">
        <v>6</v>
      </c>
      <c r="D12" s="30">
        <v>6</v>
      </c>
      <c r="E12" s="30">
        <v>27</v>
      </c>
      <c r="F12" s="31">
        <v>326</v>
      </c>
      <c r="G12" s="29">
        <v>6</v>
      </c>
      <c r="H12" s="30">
        <v>6</v>
      </c>
      <c r="I12" s="30">
        <v>66</v>
      </c>
      <c r="J12" s="31">
        <v>704</v>
      </c>
      <c r="K12" s="29">
        <v>6</v>
      </c>
      <c r="L12" s="30">
        <v>16</v>
      </c>
      <c r="M12" s="30">
        <v>101</v>
      </c>
      <c r="N12" s="31">
        <v>809</v>
      </c>
      <c r="O12" s="29">
        <v>6</v>
      </c>
      <c r="P12" s="30">
        <v>16</v>
      </c>
      <c r="Q12" s="30">
        <v>101</v>
      </c>
      <c r="R12" s="31">
        <v>809</v>
      </c>
      <c r="S12" s="84">
        <v>8</v>
      </c>
      <c r="T12" s="81">
        <v>8</v>
      </c>
      <c r="U12" s="81">
        <v>43</v>
      </c>
      <c r="V12" s="37">
        <v>238</v>
      </c>
      <c r="W12" s="84">
        <v>10</v>
      </c>
      <c r="X12" s="81">
        <v>19</v>
      </c>
      <c r="Y12" s="81">
        <v>195</v>
      </c>
      <c r="Z12" s="37">
        <v>1657</v>
      </c>
      <c r="AA12" s="84"/>
      <c r="AB12" s="81"/>
      <c r="AC12" s="81"/>
      <c r="AD12" s="37"/>
    </row>
    <row r="13" spans="1:30" ht="14.5">
      <c r="A13" s="27">
        <v>6</v>
      </c>
      <c r="B13" s="28" t="s">
        <v>31</v>
      </c>
      <c r="C13" s="29">
        <v>1</v>
      </c>
      <c r="D13" s="30">
        <v>1</v>
      </c>
      <c r="E13" s="30">
        <v>12</v>
      </c>
      <c r="F13" s="31">
        <v>340</v>
      </c>
      <c r="G13" s="29">
        <v>0</v>
      </c>
      <c r="H13" s="30">
        <v>0</v>
      </c>
      <c r="I13" s="30">
        <v>0</v>
      </c>
      <c r="J13" s="31">
        <v>0</v>
      </c>
      <c r="K13" s="29">
        <v>0</v>
      </c>
      <c r="L13" s="30">
        <v>0</v>
      </c>
      <c r="M13" s="30">
        <v>0</v>
      </c>
      <c r="N13" s="31">
        <v>0</v>
      </c>
      <c r="O13" s="29">
        <v>0</v>
      </c>
      <c r="P13" s="30">
        <v>0</v>
      </c>
      <c r="Q13" s="30">
        <v>0</v>
      </c>
      <c r="R13" s="31">
        <v>0</v>
      </c>
      <c r="S13" s="84">
        <v>1</v>
      </c>
      <c r="T13" s="81">
        <v>1</v>
      </c>
      <c r="U13" s="81">
        <v>19</v>
      </c>
      <c r="V13" s="37">
        <v>120</v>
      </c>
      <c r="W13" s="84">
        <v>1</v>
      </c>
      <c r="X13" s="81">
        <v>1</v>
      </c>
      <c r="Y13" s="81">
        <v>21</v>
      </c>
      <c r="Z13" s="37">
        <v>259</v>
      </c>
      <c r="AA13" s="84"/>
      <c r="AB13" s="81"/>
      <c r="AC13" s="81"/>
      <c r="AD13" s="37"/>
    </row>
    <row r="14" spans="1:30" ht="14.5">
      <c r="A14" s="27">
        <v>7</v>
      </c>
      <c r="B14" s="28" t="s">
        <v>32</v>
      </c>
      <c r="C14" s="29">
        <v>4</v>
      </c>
      <c r="D14" s="30">
        <v>4</v>
      </c>
      <c r="E14" s="30">
        <v>28</v>
      </c>
      <c r="F14" s="31">
        <v>568</v>
      </c>
      <c r="G14" s="29">
        <v>6</v>
      </c>
      <c r="H14" s="30">
        <v>6</v>
      </c>
      <c r="I14" s="30">
        <v>45</v>
      </c>
      <c r="J14" s="31">
        <v>606</v>
      </c>
      <c r="K14" s="29">
        <v>6</v>
      </c>
      <c r="L14" s="30">
        <v>11</v>
      </c>
      <c r="M14" s="30">
        <v>44</v>
      </c>
      <c r="N14" s="31">
        <v>678</v>
      </c>
      <c r="O14" s="29">
        <v>6</v>
      </c>
      <c r="P14" s="30">
        <v>11</v>
      </c>
      <c r="Q14" s="30">
        <v>44</v>
      </c>
      <c r="R14" s="31">
        <v>678</v>
      </c>
      <c r="S14" s="84">
        <v>4</v>
      </c>
      <c r="T14" s="81">
        <v>4</v>
      </c>
      <c r="U14" s="81">
        <v>46</v>
      </c>
      <c r="V14" s="37">
        <v>518</v>
      </c>
      <c r="W14" s="84">
        <v>9</v>
      </c>
      <c r="X14" s="81">
        <v>12</v>
      </c>
      <c r="Y14" s="81">
        <v>116</v>
      </c>
      <c r="Z14" s="37">
        <v>1557</v>
      </c>
      <c r="AA14" s="84"/>
      <c r="AB14" s="81"/>
      <c r="AC14" s="81"/>
      <c r="AD14" s="37"/>
    </row>
    <row r="15" spans="1:30" ht="14.5">
      <c r="A15" s="27">
        <v>8</v>
      </c>
      <c r="B15" s="28" t="s">
        <v>33</v>
      </c>
      <c r="C15" s="29">
        <v>7</v>
      </c>
      <c r="D15" s="30">
        <v>7</v>
      </c>
      <c r="E15" s="30">
        <v>106</v>
      </c>
      <c r="F15" s="31">
        <v>1590</v>
      </c>
      <c r="G15" s="29">
        <v>6</v>
      </c>
      <c r="H15" s="30">
        <v>6</v>
      </c>
      <c r="I15" s="30">
        <v>193</v>
      </c>
      <c r="J15" s="31">
        <v>1455</v>
      </c>
      <c r="K15" s="29">
        <v>6</v>
      </c>
      <c r="L15" s="30">
        <v>27</v>
      </c>
      <c r="M15" s="30">
        <v>177</v>
      </c>
      <c r="N15" s="31">
        <v>1701</v>
      </c>
      <c r="O15" s="29">
        <v>6</v>
      </c>
      <c r="P15" s="30">
        <v>27</v>
      </c>
      <c r="Q15" s="30">
        <v>177</v>
      </c>
      <c r="R15" s="31">
        <v>1701</v>
      </c>
      <c r="S15" s="84">
        <v>6</v>
      </c>
      <c r="T15" s="81">
        <v>6</v>
      </c>
      <c r="U15" s="81">
        <v>175</v>
      </c>
      <c r="V15" s="37">
        <v>2142</v>
      </c>
      <c r="W15" s="84">
        <v>7</v>
      </c>
      <c r="X15" s="81">
        <v>20</v>
      </c>
      <c r="Y15" s="81">
        <v>209</v>
      </c>
      <c r="Z15" s="37">
        <v>2076</v>
      </c>
      <c r="AA15" s="84"/>
      <c r="AB15" s="81"/>
      <c r="AC15" s="81"/>
      <c r="AD15" s="37"/>
    </row>
    <row r="16" spans="1:30" ht="14.5">
      <c r="A16" s="27">
        <v>9</v>
      </c>
      <c r="B16" s="28" t="s">
        <v>34</v>
      </c>
      <c r="C16" s="29">
        <v>4</v>
      </c>
      <c r="D16" s="30">
        <v>4</v>
      </c>
      <c r="E16" s="30">
        <v>72</v>
      </c>
      <c r="F16" s="31">
        <v>1115</v>
      </c>
      <c r="G16" s="29">
        <v>2</v>
      </c>
      <c r="H16" s="30">
        <v>2</v>
      </c>
      <c r="I16" s="30">
        <v>39</v>
      </c>
      <c r="J16" s="31">
        <v>195</v>
      </c>
      <c r="K16" s="29">
        <v>3</v>
      </c>
      <c r="L16" s="30">
        <v>5</v>
      </c>
      <c r="M16" s="30">
        <v>59</v>
      </c>
      <c r="N16" s="31">
        <v>377</v>
      </c>
      <c r="O16" s="29">
        <v>3</v>
      </c>
      <c r="P16" s="30">
        <v>5</v>
      </c>
      <c r="Q16" s="30">
        <v>59</v>
      </c>
      <c r="R16" s="31">
        <v>377</v>
      </c>
      <c r="S16" s="84">
        <v>6</v>
      </c>
      <c r="T16" s="81">
        <v>6</v>
      </c>
      <c r="U16" s="81">
        <v>18</v>
      </c>
      <c r="V16" s="37">
        <v>185</v>
      </c>
      <c r="W16" s="84">
        <v>6</v>
      </c>
      <c r="X16" s="84">
        <v>5</v>
      </c>
      <c r="Y16" s="81">
        <v>87</v>
      </c>
      <c r="Z16" s="81">
        <v>547</v>
      </c>
      <c r="AA16" s="84"/>
      <c r="AB16" s="84"/>
      <c r="AC16" s="81"/>
      <c r="AD16" s="81"/>
    </row>
    <row r="17" spans="1:30" ht="14.5">
      <c r="A17" s="27">
        <v>10</v>
      </c>
      <c r="B17" s="28" t="s">
        <v>35</v>
      </c>
      <c r="C17" s="29">
        <v>1</v>
      </c>
      <c r="D17" s="30">
        <v>1</v>
      </c>
      <c r="E17" s="30">
        <v>13</v>
      </c>
      <c r="F17" s="31">
        <v>618</v>
      </c>
      <c r="G17" s="29">
        <v>0</v>
      </c>
      <c r="H17" s="30">
        <v>0</v>
      </c>
      <c r="I17" s="30">
        <v>0</v>
      </c>
      <c r="J17" s="31">
        <v>0</v>
      </c>
      <c r="K17" s="29">
        <v>1</v>
      </c>
      <c r="L17" s="30">
        <v>5</v>
      </c>
      <c r="M17" s="30">
        <v>27</v>
      </c>
      <c r="N17" s="31">
        <v>367</v>
      </c>
      <c r="O17" s="29">
        <v>1</v>
      </c>
      <c r="P17" s="30">
        <v>5</v>
      </c>
      <c r="Q17" s="30">
        <v>27</v>
      </c>
      <c r="R17" s="31">
        <v>367</v>
      </c>
      <c r="S17" s="84">
        <v>2</v>
      </c>
      <c r="T17" s="81">
        <v>2</v>
      </c>
      <c r="U17" s="81">
        <v>16</v>
      </c>
      <c r="V17" s="37">
        <v>63</v>
      </c>
      <c r="W17" s="84">
        <v>3</v>
      </c>
      <c r="X17" s="81">
        <v>11</v>
      </c>
      <c r="Y17" s="81">
        <v>55</v>
      </c>
      <c r="Z17" s="37">
        <v>1089</v>
      </c>
      <c r="AA17" s="84"/>
      <c r="AB17" s="81"/>
      <c r="AC17" s="81"/>
      <c r="AD17" s="37"/>
    </row>
    <row r="18" spans="1:30" ht="14.5">
      <c r="A18" s="27">
        <v>11</v>
      </c>
      <c r="B18" s="28" t="s">
        <v>36</v>
      </c>
      <c r="C18" s="29">
        <v>0</v>
      </c>
      <c r="D18" s="30">
        <v>0</v>
      </c>
      <c r="E18" s="30">
        <v>0</v>
      </c>
      <c r="F18" s="31">
        <v>0</v>
      </c>
      <c r="G18" s="29">
        <v>0</v>
      </c>
      <c r="H18" s="30">
        <v>0</v>
      </c>
      <c r="I18" s="30">
        <v>0</v>
      </c>
      <c r="J18" s="31">
        <v>0</v>
      </c>
      <c r="K18" s="29">
        <v>0</v>
      </c>
      <c r="L18" s="30">
        <v>0</v>
      </c>
      <c r="M18" s="30">
        <v>0</v>
      </c>
      <c r="N18" s="31">
        <v>0</v>
      </c>
      <c r="O18" s="29">
        <v>0</v>
      </c>
      <c r="P18" s="30">
        <v>0</v>
      </c>
      <c r="Q18" s="30">
        <v>0</v>
      </c>
      <c r="R18" s="31">
        <v>0</v>
      </c>
      <c r="S18" s="84" t="s">
        <v>26</v>
      </c>
      <c r="T18" s="81" t="s">
        <v>26</v>
      </c>
      <c r="U18" s="81">
        <v>0</v>
      </c>
      <c r="V18" s="37">
        <v>0</v>
      </c>
      <c r="W18" s="84">
        <v>0</v>
      </c>
      <c r="X18" s="81">
        <v>0</v>
      </c>
      <c r="Y18" s="81">
        <v>0</v>
      </c>
      <c r="Z18" s="37">
        <v>0</v>
      </c>
      <c r="AA18" s="84"/>
      <c r="AB18" s="81"/>
      <c r="AC18" s="81"/>
      <c r="AD18" s="37"/>
    </row>
    <row r="19" spans="1:30" ht="14.5">
      <c r="A19" s="27">
        <v>12</v>
      </c>
      <c r="B19" s="28" t="s">
        <v>37</v>
      </c>
      <c r="C19" s="29">
        <v>0</v>
      </c>
      <c r="D19" s="30">
        <v>0</v>
      </c>
      <c r="E19" s="30">
        <v>0</v>
      </c>
      <c r="F19" s="31">
        <v>0</v>
      </c>
      <c r="G19" s="29">
        <v>0</v>
      </c>
      <c r="H19" s="30">
        <v>0</v>
      </c>
      <c r="I19" s="30">
        <v>0</v>
      </c>
      <c r="J19" s="31">
        <v>0</v>
      </c>
      <c r="K19" s="29">
        <v>0</v>
      </c>
      <c r="L19" s="30">
        <v>0</v>
      </c>
      <c r="M19" s="30">
        <v>0</v>
      </c>
      <c r="N19" s="31">
        <v>0</v>
      </c>
      <c r="O19" s="29">
        <v>0</v>
      </c>
      <c r="P19" s="30">
        <v>0</v>
      </c>
      <c r="Q19" s="30">
        <v>0</v>
      </c>
      <c r="R19" s="31">
        <v>0</v>
      </c>
      <c r="S19" s="84" t="s">
        <v>26</v>
      </c>
      <c r="T19" s="81" t="s">
        <v>26</v>
      </c>
      <c r="U19" s="81">
        <v>0</v>
      </c>
      <c r="V19" s="37">
        <v>0</v>
      </c>
      <c r="W19" s="84">
        <v>0</v>
      </c>
      <c r="X19" s="81">
        <v>0</v>
      </c>
      <c r="Y19" s="81">
        <v>0</v>
      </c>
      <c r="Z19" s="37">
        <v>0</v>
      </c>
      <c r="AA19" s="84"/>
      <c r="AB19" s="81"/>
      <c r="AC19" s="81"/>
      <c r="AD19" s="37"/>
    </row>
    <row r="20" spans="1:30" ht="14.5">
      <c r="A20" s="27">
        <v>13</v>
      </c>
      <c r="B20" s="28" t="s">
        <v>38</v>
      </c>
      <c r="C20" s="29">
        <v>3</v>
      </c>
      <c r="D20" s="30">
        <v>3</v>
      </c>
      <c r="E20" s="30">
        <v>42</v>
      </c>
      <c r="F20" s="31">
        <v>744</v>
      </c>
      <c r="G20" s="29">
        <v>2</v>
      </c>
      <c r="H20" s="30">
        <v>2</v>
      </c>
      <c r="I20" s="30">
        <v>20</v>
      </c>
      <c r="J20" s="31">
        <v>432</v>
      </c>
      <c r="K20" s="29">
        <v>2</v>
      </c>
      <c r="L20" s="30">
        <v>4</v>
      </c>
      <c r="M20" s="30">
        <v>58</v>
      </c>
      <c r="N20" s="31">
        <v>482</v>
      </c>
      <c r="O20" s="29">
        <v>2</v>
      </c>
      <c r="P20" s="30">
        <v>4</v>
      </c>
      <c r="Q20" s="30">
        <v>58</v>
      </c>
      <c r="R20" s="31">
        <v>482</v>
      </c>
      <c r="S20" s="84">
        <v>3</v>
      </c>
      <c r="T20" s="81">
        <v>3</v>
      </c>
      <c r="U20" s="81">
        <v>52</v>
      </c>
      <c r="V20" s="37">
        <v>519</v>
      </c>
      <c r="W20" s="84">
        <v>4</v>
      </c>
      <c r="X20" s="81">
        <v>6</v>
      </c>
      <c r="Y20" s="81">
        <v>46</v>
      </c>
      <c r="Z20" s="37">
        <v>962</v>
      </c>
      <c r="AA20" s="84"/>
      <c r="AB20" s="81"/>
      <c r="AC20" s="81"/>
      <c r="AD20" s="37"/>
    </row>
    <row r="21" spans="1:30" ht="15.75" customHeight="1">
      <c r="A21" s="27">
        <v>14</v>
      </c>
      <c r="B21" s="28" t="s">
        <v>39</v>
      </c>
      <c r="C21" s="29">
        <v>3</v>
      </c>
      <c r="D21" s="30">
        <v>3</v>
      </c>
      <c r="E21" s="30">
        <v>32</v>
      </c>
      <c r="F21" s="31">
        <v>1266</v>
      </c>
      <c r="G21" s="29">
        <v>1</v>
      </c>
      <c r="H21" s="30">
        <v>1</v>
      </c>
      <c r="I21" s="30">
        <v>16</v>
      </c>
      <c r="J21" s="31">
        <v>259</v>
      </c>
      <c r="K21" s="29">
        <v>1</v>
      </c>
      <c r="L21" s="30">
        <v>1</v>
      </c>
      <c r="M21" s="30">
        <v>15</v>
      </c>
      <c r="N21" s="31">
        <v>321</v>
      </c>
      <c r="O21" s="29">
        <v>1</v>
      </c>
      <c r="P21" s="30">
        <v>1</v>
      </c>
      <c r="Q21" s="30">
        <v>15</v>
      </c>
      <c r="R21" s="31">
        <v>321</v>
      </c>
      <c r="S21" s="84">
        <v>1</v>
      </c>
      <c r="T21" s="81">
        <v>1</v>
      </c>
      <c r="U21" s="81">
        <v>11</v>
      </c>
      <c r="V21" s="37">
        <v>329</v>
      </c>
      <c r="W21" s="84">
        <v>2</v>
      </c>
      <c r="X21" s="81">
        <v>3</v>
      </c>
      <c r="Y21" s="81">
        <v>24</v>
      </c>
      <c r="Z21" s="37">
        <v>370</v>
      </c>
      <c r="AA21" s="84"/>
      <c r="AB21" s="81"/>
      <c r="AC21" s="81"/>
      <c r="AD21" s="37"/>
    </row>
    <row r="22" spans="1:30" ht="15.75" customHeight="1">
      <c r="A22" s="27">
        <v>15</v>
      </c>
      <c r="B22" s="85" t="s">
        <v>40</v>
      </c>
      <c r="C22" s="29">
        <v>1</v>
      </c>
      <c r="D22" s="30">
        <v>1</v>
      </c>
      <c r="E22" s="30">
        <v>10</v>
      </c>
      <c r="F22" s="31">
        <v>223</v>
      </c>
      <c r="G22" s="86">
        <v>1</v>
      </c>
      <c r="H22" s="87">
        <v>1</v>
      </c>
      <c r="I22" s="87">
        <v>15</v>
      </c>
      <c r="J22" s="88">
        <v>245</v>
      </c>
      <c r="K22" s="86">
        <v>1</v>
      </c>
      <c r="L22" s="87">
        <v>5</v>
      </c>
      <c r="M22" s="87">
        <v>9</v>
      </c>
      <c r="N22" s="88">
        <v>243</v>
      </c>
      <c r="O22" s="86">
        <v>1</v>
      </c>
      <c r="P22" s="87">
        <v>5</v>
      </c>
      <c r="Q22" s="87">
        <v>9</v>
      </c>
      <c r="R22" s="88">
        <v>243</v>
      </c>
      <c r="S22" s="89">
        <v>1</v>
      </c>
      <c r="T22" s="81">
        <v>1</v>
      </c>
      <c r="U22" s="90">
        <v>20</v>
      </c>
      <c r="V22" s="91">
        <v>313</v>
      </c>
      <c r="W22" s="89">
        <v>1</v>
      </c>
      <c r="X22" s="81">
        <v>3</v>
      </c>
      <c r="Y22" s="90">
        <v>37</v>
      </c>
      <c r="Z22" s="91">
        <v>355</v>
      </c>
      <c r="AA22" s="89"/>
      <c r="AB22" s="81"/>
      <c r="AC22" s="90"/>
      <c r="AD22" s="91"/>
    </row>
    <row r="23" spans="1:30" ht="15.75" customHeight="1">
      <c r="A23" s="283" t="s">
        <v>322</v>
      </c>
      <c r="B23" s="284"/>
      <c r="C23" s="92">
        <f t="shared" ref="C23:Z23" si="0">SUM(C8:C22)</f>
        <v>38</v>
      </c>
      <c r="D23" s="93">
        <f t="shared" si="0"/>
        <v>38</v>
      </c>
      <c r="E23" s="93">
        <f t="shared" si="0"/>
        <v>430</v>
      </c>
      <c r="F23" s="94">
        <f t="shared" si="0"/>
        <v>7787</v>
      </c>
      <c r="G23" s="93">
        <f t="shared" si="0"/>
        <v>32</v>
      </c>
      <c r="H23" s="93">
        <f t="shared" si="0"/>
        <v>30</v>
      </c>
      <c r="I23" s="93">
        <f t="shared" si="0"/>
        <v>525</v>
      </c>
      <c r="J23" s="94">
        <f t="shared" si="0"/>
        <v>4979</v>
      </c>
      <c r="K23" s="93">
        <f t="shared" si="0"/>
        <v>34</v>
      </c>
      <c r="L23" s="93">
        <f t="shared" si="0"/>
        <v>86</v>
      </c>
      <c r="M23" s="93">
        <f t="shared" si="0"/>
        <v>637</v>
      </c>
      <c r="N23" s="94">
        <f t="shared" si="0"/>
        <v>5983</v>
      </c>
      <c r="O23" s="95">
        <f t="shared" si="0"/>
        <v>34</v>
      </c>
      <c r="P23" s="96">
        <f t="shared" si="0"/>
        <v>86</v>
      </c>
      <c r="Q23" s="96">
        <f t="shared" si="0"/>
        <v>637</v>
      </c>
      <c r="R23" s="97">
        <f t="shared" si="0"/>
        <v>5983</v>
      </c>
      <c r="S23" s="96">
        <f t="shared" si="0"/>
        <v>41</v>
      </c>
      <c r="T23" s="96">
        <f t="shared" si="0"/>
        <v>41</v>
      </c>
      <c r="U23" s="96">
        <f t="shared" si="0"/>
        <v>514</v>
      </c>
      <c r="V23" s="97">
        <f t="shared" si="0"/>
        <v>5570</v>
      </c>
      <c r="W23" s="96">
        <f t="shared" si="0"/>
        <v>56</v>
      </c>
      <c r="X23" s="96">
        <f t="shared" si="0"/>
        <v>98</v>
      </c>
      <c r="Y23" s="96">
        <f t="shared" si="0"/>
        <v>1040</v>
      </c>
      <c r="Z23" s="97">
        <f t="shared" si="0"/>
        <v>11114</v>
      </c>
      <c r="AA23" s="98"/>
      <c r="AB23" s="98"/>
      <c r="AC23" s="98"/>
      <c r="AD23" s="99"/>
    </row>
    <row r="24" spans="1:30" ht="15.75" customHeight="1">
      <c r="G24" s="52"/>
    </row>
    <row r="25" spans="1:30" ht="15.75" customHeight="1">
      <c r="A25" s="53" t="s">
        <v>42</v>
      </c>
      <c r="B25" s="54"/>
      <c r="C25" s="54"/>
      <c r="D25" s="54"/>
      <c r="E25" s="54"/>
      <c r="F25" s="54"/>
      <c r="G25" s="55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30" ht="15.75" customHeight="1">
      <c r="A26" s="56" t="s">
        <v>43</v>
      </c>
      <c r="B26" s="57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30" ht="15.75" customHeight="1">
      <c r="A27" s="56" t="s">
        <v>45</v>
      </c>
      <c r="B27" s="57" t="s">
        <v>46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30" ht="15.75" customHeight="1">
      <c r="A28" s="56" t="s">
        <v>47</v>
      </c>
      <c r="B28" s="57" t="s">
        <v>48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30" ht="15.75" customHeight="1">
      <c r="A29" s="56" t="s">
        <v>49</v>
      </c>
      <c r="B29" s="57" t="s">
        <v>50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30" ht="15.75" customHeight="1">
      <c r="A30" s="56" t="s">
        <v>51</v>
      </c>
      <c r="B30" s="57" t="s">
        <v>52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30" ht="15.75" customHeight="1">
      <c r="A31" s="56" t="s">
        <v>53</v>
      </c>
      <c r="B31" s="57" t="s">
        <v>54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1:30" ht="15.75" customHeight="1">
      <c r="A32" s="56" t="s">
        <v>55</v>
      </c>
      <c r="B32" s="57" t="s">
        <v>56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 ht="15.75" customHeight="1">
      <c r="A33" s="56" t="s">
        <v>57</v>
      </c>
      <c r="B33" s="57" t="s">
        <v>58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ht="15.75" customHeight="1">
      <c r="A34" s="56" t="s">
        <v>59</v>
      </c>
      <c r="B34" s="57" t="s">
        <v>60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1:24" ht="15.75" customHeight="1">
      <c r="A35" s="56" t="s">
        <v>61</v>
      </c>
      <c r="B35" s="57" t="s">
        <v>62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1:24" ht="15.75" customHeight="1">
      <c r="A36" s="56" t="s">
        <v>63</v>
      </c>
      <c r="B36" s="57" t="s">
        <v>64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1:24" ht="15.75" customHeight="1">
      <c r="A37" s="56" t="s">
        <v>65</v>
      </c>
      <c r="B37" s="57" t="s">
        <v>66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1:24" ht="15.75" customHeight="1">
      <c r="A38" s="56" t="s">
        <v>67</v>
      </c>
      <c r="B38" s="57" t="s">
        <v>68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 ht="15.75" customHeight="1">
      <c r="A39" s="56" t="s">
        <v>69</v>
      </c>
      <c r="B39" s="57" t="s">
        <v>70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1:24" ht="15.75" customHeight="1">
      <c r="A40" s="56" t="s">
        <v>71</v>
      </c>
      <c r="B40" s="57" t="s">
        <v>72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ht="15.75" customHeight="1">
      <c r="A41" s="59"/>
      <c r="B41" s="60" t="s">
        <v>54</v>
      </c>
    </row>
    <row r="42" spans="1:24" ht="15.75" customHeight="1">
      <c r="A42" s="56" t="s">
        <v>43</v>
      </c>
      <c r="B42" s="57" t="s">
        <v>73</v>
      </c>
    </row>
    <row r="43" spans="1:24" ht="15.75" customHeight="1">
      <c r="A43" s="56" t="s">
        <v>45</v>
      </c>
      <c r="B43" s="57" t="s">
        <v>74</v>
      </c>
    </row>
    <row r="44" spans="1:24" ht="15.75" customHeight="1">
      <c r="A44" s="56" t="s">
        <v>47</v>
      </c>
      <c r="B44" s="57" t="s">
        <v>75</v>
      </c>
    </row>
    <row r="45" spans="1:24" ht="15.75" customHeight="1">
      <c r="A45" s="56" t="s">
        <v>49</v>
      </c>
      <c r="B45" s="57" t="s">
        <v>76</v>
      </c>
    </row>
    <row r="46" spans="1:24" ht="15.75" customHeight="1">
      <c r="A46" s="56" t="s">
        <v>51</v>
      </c>
      <c r="B46" s="57" t="s">
        <v>77</v>
      </c>
    </row>
    <row r="47" spans="1:24" ht="15.75" customHeight="1">
      <c r="A47" s="56" t="s">
        <v>53</v>
      </c>
      <c r="B47" s="57" t="s">
        <v>78</v>
      </c>
    </row>
    <row r="48" spans="1:24" ht="15.75" customHeight="1">
      <c r="A48" s="56" t="s">
        <v>55</v>
      </c>
      <c r="B48" s="57" t="s">
        <v>79</v>
      </c>
    </row>
    <row r="49" spans="1:2" ht="15.75" customHeight="1">
      <c r="A49" s="56" t="s">
        <v>57</v>
      </c>
      <c r="B49" s="57" t="s">
        <v>80</v>
      </c>
    </row>
    <row r="50" spans="1:2" ht="15.75" customHeight="1">
      <c r="A50" s="56" t="s">
        <v>59</v>
      </c>
      <c r="B50" s="57" t="s">
        <v>81</v>
      </c>
    </row>
    <row r="51" spans="1:2" ht="15.75" customHeight="1">
      <c r="A51" s="56" t="s">
        <v>61</v>
      </c>
      <c r="B51" s="57" t="s">
        <v>82</v>
      </c>
    </row>
    <row r="52" spans="1:2" ht="15.75" customHeight="1">
      <c r="A52" s="56" t="s">
        <v>63</v>
      </c>
      <c r="B52" s="57" t="s">
        <v>83</v>
      </c>
    </row>
    <row r="53" spans="1:2" ht="15.75" customHeight="1">
      <c r="A53" s="56" t="s">
        <v>65</v>
      </c>
      <c r="B53" s="57" t="s">
        <v>84</v>
      </c>
    </row>
    <row r="54" spans="1:2" ht="15.75" customHeight="1">
      <c r="A54" s="56" t="s">
        <v>67</v>
      </c>
      <c r="B54" s="57" t="s">
        <v>85</v>
      </c>
    </row>
    <row r="55" spans="1:2" ht="15.75" customHeight="1">
      <c r="A55" s="56" t="s">
        <v>69</v>
      </c>
      <c r="B55" s="57" t="s">
        <v>86</v>
      </c>
    </row>
    <row r="56" spans="1:2" ht="15.75" customHeight="1">
      <c r="A56" s="56" t="s">
        <v>71</v>
      </c>
      <c r="B56" s="57" t="s">
        <v>87</v>
      </c>
    </row>
    <row r="57" spans="1:2" ht="15.75" customHeight="1">
      <c r="A57" s="56" t="s">
        <v>88</v>
      </c>
      <c r="B57" s="57" t="s">
        <v>89</v>
      </c>
    </row>
    <row r="58" spans="1:2" ht="15.75" customHeight="1">
      <c r="A58" s="56" t="s">
        <v>90</v>
      </c>
      <c r="B58" s="57" t="s">
        <v>91</v>
      </c>
    </row>
    <row r="59" spans="1:2" ht="15.75" customHeight="1">
      <c r="A59" s="59"/>
      <c r="B59" s="60" t="s">
        <v>82</v>
      </c>
    </row>
    <row r="60" spans="1:2" ht="15.75" customHeight="1">
      <c r="A60" s="56" t="s">
        <v>43</v>
      </c>
      <c r="B60" s="57" t="s">
        <v>92</v>
      </c>
    </row>
    <row r="61" spans="1:2" ht="15.75" customHeight="1">
      <c r="A61" s="56" t="s">
        <v>45</v>
      </c>
      <c r="B61" s="57" t="s">
        <v>93</v>
      </c>
    </row>
    <row r="62" spans="1:2" ht="15.75" customHeight="1">
      <c r="A62" s="56" t="s">
        <v>47</v>
      </c>
      <c r="B62" s="57" t="s">
        <v>94</v>
      </c>
    </row>
    <row r="63" spans="1:2" ht="15.75" customHeight="1">
      <c r="A63" s="56" t="s">
        <v>49</v>
      </c>
      <c r="B63" s="57" t="s">
        <v>95</v>
      </c>
    </row>
    <row r="64" spans="1:2" ht="15.75" customHeight="1">
      <c r="A64" s="56" t="s">
        <v>51</v>
      </c>
      <c r="B64" s="57" t="s">
        <v>96</v>
      </c>
    </row>
    <row r="65" spans="1:2" ht="15.75" customHeight="1">
      <c r="A65" s="56" t="s">
        <v>53</v>
      </c>
      <c r="B65" s="57" t="s">
        <v>97</v>
      </c>
    </row>
    <row r="66" spans="1:2" ht="15.75" customHeight="1">
      <c r="A66" s="56" t="s">
        <v>55</v>
      </c>
      <c r="B66" s="57" t="s">
        <v>98</v>
      </c>
    </row>
    <row r="67" spans="1:2" ht="15.75" customHeight="1">
      <c r="A67" s="56" t="s">
        <v>59</v>
      </c>
      <c r="B67" s="57" t="s">
        <v>99</v>
      </c>
    </row>
    <row r="68" spans="1:2" ht="15.75" customHeight="1">
      <c r="A68" s="56" t="s">
        <v>61</v>
      </c>
      <c r="B68" s="57" t="s">
        <v>100</v>
      </c>
    </row>
    <row r="69" spans="1:2" ht="15.75" customHeight="1">
      <c r="A69" s="56" t="s">
        <v>63</v>
      </c>
      <c r="B69" s="57" t="s">
        <v>101</v>
      </c>
    </row>
    <row r="70" spans="1:2" ht="15.75" customHeight="1">
      <c r="A70" s="56" t="s">
        <v>65</v>
      </c>
      <c r="B70" s="57" t="s">
        <v>102</v>
      </c>
    </row>
    <row r="71" spans="1:2" ht="15.75" customHeight="1">
      <c r="A71" s="56" t="s">
        <v>67</v>
      </c>
      <c r="B71" s="57" t="s">
        <v>103</v>
      </c>
    </row>
    <row r="72" spans="1:2" ht="15.75" customHeight="1">
      <c r="A72" s="56" t="s">
        <v>69</v>
      </c>
      <c r="B72" s="57" t="s">
        <v>104</v>
      </c>
    </row>
    <row r="73" spans="1:2" ht="15.75" customHeight="1">
      <c r="A73" s="56" t="s">
        <v>71</v>
      </c>
      <c r="B73" s="57" t="s">
        <v>105</v>
      </c>
    </row>
    <row r="74" spans="1:2" ht="15.75" customHeight="1">
      <c r="A74" s="56" t="s">
        <v>88</v>
      </c>
      <c r="B74" s="57" t="s">
        <v>106</v>
      </c>
    </row>
    <row r="75" spans="1:2" ht="15.75" customHeight="1">
      <c r="A75" s="56" t="s">
        <v>107</v>
      </c>
      <c r="B75" s="57" t="s">
        <v>108</v>
      </c>
    </row>
    <row r="76" spans="1:2" ht="15.75" customHeight="1">
      <c r="A76" s="56" t="s">
        <v>109</v>
      </c>
      <c r="B76" s="57" t="s">
        <v>110</v>
      </c>
    </row>
    <row r="77" spans="1:2" ht="15.75" customHeight="1">
      <c r="A77" s="56" t="s">
        <v>111</v>
      </c>
      <c r="B77" s="57" t="s">
        <v>112</v>
      </c>
    </row>
    <row r="78" spans="1:2" ht="15.75" customHeight="1">
      <c r="A78" s="59"/>
      <c r="B78" s="60" t="s">
        <v>105</v>
      </c>
    </row>
    <row r="79" spans="1:2" ht="15.75" customHeight="1">
      <c r="A79" s="56" t="s">
        <v>43</v>
      </c>
      <c r="B79" s="57" t="s">
        <v>113</v>
      </c>
    </row>
    <row r="80" spans="1:2" ht="15.75" customHeight="1">
      <c r="A80" s="56" t="s">
        <v>45</v>
      </c>
      <c r="B80" s="57" t="s">
        <v>114</v>
      </c>
    </row>
    <row r="81" spans="1:2" ht="15.75" customHeight="1">
      <c r="A81" s="56" t="s">
        <v>47</v>
      </c>
      <c r="B81" s="57" t="s">
        <v>115</v>
      </c>
    </row>
    <row r="82" spans="1:2" ht="15.75" customHeight="1">
      <c r="A82" s="56" t="s">
        <v>49</v>
      </c>
      <c r="B82" s="57" t="s">
        <v>116</v>
      </c>
    </row>
    <row r="83" spans="1:2" ht="15.75" customHeight="1">
      <c r="A83" s="56" t="s">
        <v>51</v>
      </c>
      <c r="B83" s="57" t="s">
        <v>117</v>
      </c>
    </row>
    <row r="84" spans="1:2" ht="15.75" customHeight="1">
      <c r="A84" s="56" t="s">
        <v>53</v>
      </c>
      <c r="B84" s="57" t="s">
        <v>118</v>
      </c>
    </row>
    <row r="85" spans="1:2" ht="15.75" customHeight="1">
      <c r="A85" s="56" t="s">
        <v>55</v>
      </c>
      <c r="B85" s="57" t="s">
        <v>119</v>
      </c>
    </row>
    <row r="86" spans="1:2" ht="15.75" customHeight="1">
      <c r="A86" s="56" t="s">
        <v>57</v>
      </c>
      <c r="B86" s="57" t="s">
        <v>120</v>
      </c>
    </row>
    <row r="87" spans="1:2" ht="15.75" customHeight="1">
      <c r="A87" s="56" t="s">
        <v>59</v>
      </c>
      <c r="B87" s="57" t="s">
        <v>121</v>
      </c>
    </row>
    <row r="88" spans="1:2" ht="15.75" customHeight="1">
      <c r="A88" s="56" t="s">
        <v>61</v>
      </c>
      <c r="B88" s="57" t="s">
        <v>122</v>
      </c>
    </row>
    <row r="89" spans="1:2" ht="15.75" customHeight="1">
      <c r="A89" s="56" t="s">
        <v>63</v>
      </c>
      <c r="B89" s="57" t="s">
        <v>123</v>
      </c>
    </row>
    <row r="90" spans="1:2" ht="15.75" customHeight="1">
      <c r="A90" s="56" t="s">
        <v>65</v>
      </c>
      <c r="B90" s="57" t="s">
        <v>124</v>
      </c>
    </row>
    <row r="91" spans="1:2" ht="15.75" customHeight="1">
      <c r="A91" s="56" t="s">
        <v>67</v>
      </c>
      <c r="B91" s="57" t="s">
        <v>125</v>
      </c>
    </row>
    <row r="92" spans="1:2" ht="15.75" customHeight="1">
      <c r="A92" s="56" t="s">
        <v>69</v>
      </c>
      <c r="B92" s="57" t="s">
        <v>126</v>
      </c>
    </row>
    <row r="93" spans="1:2" ht="15.75" customHeight="1">
      <c r="A93" s="56" t="s">
        <v>71</v>
      </c>
      <c r="B93" s="57" t="s">
        <v>127</v>
      </c>
    </row>
    <row r="94" spans="1:2" ht="15.75" customHeight="1">
      <c r="A94" s="56" t="s">
        <v>88</v>
      </c>
      <c r="B94" s="57" t="s">
        <v>128</v>
      </c>
    </row>
    <row r="95" spans="1:2" ht="15.75" customHeight="1">
      <c r="A95" s="56" t="s">
        <v>129</v>
      </c>
      <c r="B95" s="57" t="s">
        <v>98</v>
      </c>
    </row>
    <row r="96" spans="1:2" ht="15.75" customHeight="1">
      <c r="A96" s="56" t="s">
        <v>90</v>
      </c>
      <c r="B96" s="57" t="s">
        <v>130</v>
      </c>
    </row>
    <row r="97" spans="1:2" ht="15.75" customHeight="1">
      <c r="A97" s="56" t="s">
        <v>111</v>
      </c>
      <c r="B97" s="57" t="s">
        <v>131</v>
      </c>
    </row>
    <row r="98" spans="1:2" ht="15.75" customHeight="1">
      <c r="A98" s="59"/>
      <c r="B98" s="60" t="s">
        <v>118</v>
      </c>
    </row>
    <row r="99" spans="1:2" ht="15.75" customHeight="1">
      <c r="A99" s="56" t="s">
        <v>43</v>
      </c>
      <c r="B99" s="57" t="s">
        <v>132</v>
      </c>
    </row>
    <row r="100" spans="1:2" ht="15.75" customHeight="1">
      <c r="A100" s="56" t="s">
        <v>45</v>
      </c>
      <c r="B100" s="57" t="s">
        <v>133</v>
      </c>
    </row>
    <row r="101" spans="1:2" ht="15.75" customHeight="1">
      <c r="A101" s="56" t="s">
        <v>47</v>
      </c>
      <c r="B101" s="57" t="s">
        <v>134</v>
      </c>
    </row>
    <row r="102" spans="1:2" ht="15.75" customHeight="1">
      <c r="A102" s="56" t="s">
        <v>49</v>
      </c>
      <c r="B102" s="57" t="s">
        <v>135</v>
      </c>
    </row>
    <row r="103" spans="1:2" ht="15.75" customHeight="1">
      <c r="A103" s="56" t="s">
        <v>51</v>
      </c>
      <c r="B103" s="57" t="s">
        <v>136</v>
      </c>
    </row>
    <row r="104" spans="1:2" ht="15.75" customHeight="1">
      <c r="A104" s="56" t="s">
        <v>53</v>
      </c>
      <c r="B104" s="57" t="s">
        <v>137</v>
      </c>
    </row>
    <row r="105" spans="1:2" ht="15.75" customHeight="1">
      <c r="A105" s="56" t="s">
        <v>55</v>
      </c>
      <c r="B105" s="57" t="s">
        <v>138</v>
      </c>
    </row>
    <row r="106" spans="1:2" ht="15.75" customHeight="1">
      <c r="A106" s="56" t="s">
        <v>57</v>
      </c>
      <c r="B106" s="57" t="s">
        <v>139</v>
      </c>
    </row>
    <row r="107" spans="1:2" ht="15.75" customHeight="1">
      <c r="A107" s="56" t="s">
        <v>59</v>
      </c>
      <c r="B107" s="57" t="s">
        <v>140</v>
      </c>
    </row>
    <row r="108" spans="1:2" ht="15.75" customHeight="1">
      <c r="A108" s="56" t="s">
        <v>61</v>
      </c>
      <c r="B108" s="57" t="s">
        <v>101</v>
      </c>
    </row>
    <row r="109" spans="1:2" ht="15.75" customHeight="1">
      <c r="A109" s="56" t="s">
        <v>63</v>
      </c>
      <c r="B109" s="57" t="s">
        <v>141</v>
      </c>
    </row>
    <row r="110" spans="1:2" ht="15.75" customHeight="1">
      <c r="A110" s="56" t="s">
        <v>65</v>
      </c>
      <c r="B110" s="57" t="s">
        <v>142</v>
      </c>
    </row>
    <row r="111" spans="1:2" ht="15.75" customHeight="1">
      <c r="A111" s="56" t="s">
        <v>67</v>
      </c>
      <c r="B111" s="57" t="s">
        <v>143</v>
      </c>
    </row>
    <row r="112" spans="1:2" ht="15.75" customHeight="1">
      <c r="A112" s="56" t="s">
        <v>69</v>
      </c>
      <c r="B112" s="57" t="s">
        <v>144</v>
      </c>
    </row>
    <row r="113" spans="1:2" ht="15.75" customHeight="1">
      <c r="A113" s="56" t="s">
        <v>71</v>
      </c>
      <c r="B113" s="57" t="s">
        <v>145</v>
      </c>
    </row>
    <row r="114" spans="1:2" ht="15.75" customHeight="1">
      <c r="A114" s="56" t="s">
        <v>88</v>
      </c>
      <c r="B114" s="57" t="s">
        <v>146</v>
      </c>
    </row>
    <row r="115" spans="1:2" ht="15.75" customHeight="1">
      <c r="A115" s="56" t="s">
        <v>129</v>
      </c>
      <c r="B115" s="57" t="s">
        <v>147</v>
      </c>
    </row>
    <row r="116" spans="1:2" ht="15.75" customHeight="1">
      <c r="A116" s="56" t="s">
        <v>90</v>
      </c>
      <c r="B116" s="57" t="s">
        <v>148</v>
      </c>
    </row>
    <row r="117" spans="1:2" ht="15.75" customHeight="1">
      <c r="A117" s="56" t="s">
        <v>149</v>
      </c>
      <c r="B117" s="57" t="s">
        <v>150</v>
      </c>
    </row>
    <row r="118" spans="1:2" ht="15.75" customHeight="1">
      <c r="A118" s="56" t="s">
        <v>107</v>
      </c>
      <c r="B118" s="57" t="s">
        <v>151</v>
      </c>
    </row>
    <row r="119" spans="1:2" ht="15.75" customHeight="1">
      <c r="A119" s="59"/>
      <c r="B119" s="60" t="s">
        <v>101</v>
      </c>
    </row>
    <row r="120" spans="1:2" ht="15.75" customHeight="1">
      <c r="A120" s="56" t="s">
        <v>45</v>
      </c>
      <c r="B120" s="57" t="s">
        <v>52</v>
      </c>
    </row>
    <row r="121" spans="1:2" ht="15.75" customHeight="1">
      <c r="A121" s="56" t="s">
        <v>47</v>
      </c>
      <c r="B121" s="57" t="s">
        <v>152</v>
      </c>
    </row>
    <row r="122" spans="1:2" ht="15.75" customHeight="1">
      <c r="A122" s="56" t="s">
        <v>49</v>
      </c>
      <c r="B122" s="57" t="s">
        <v>153</v>
      </c>
    </row>
    <row r="123" spans="1:2" ht="15.75" customHeight="1">
      <c r="A123" s="56" t="s">
        <v>51</v>
      </c>
      <c r="B123" s="57" t="s">
        <v>154</v>
      </c>
    </row>
    <row r="124" spans="1:2" ht="15.75" customHeight="1">
      <c r="A124" s="56" t="s">
        <v>53</v>
      </c>
      <c r="B124" s="57" t="s">
        <v>155</v>
      </c>
    </row>
    <row r="125" spans="1:2" ht="15.75" customHeight="1">
      <c r="A125" s="56" t="s">
        <v>55</v>
      </c>
      <c r="B125" s="57" t="s">
        <v>156</v>
      </c>
    </row>
    <row r="126" spans="1:2" ht="15.75" customHeight="1">
      <c r="A126" s="56" t="s">
        <v>57</v>
      </c>
      <c r="B126" s="57" t="s">
        <v>157</v>
      </c>
    </row>
    <row r="127" spans="1:2" ht="15.75" customHeight="1">
      <c r="A127" s="56" t="s">
        <v>59</v>
      </c>
      <c r="B127" s="57" t="s">
        <v>158</v>
      </c>
    </row>
    <row r="128" spans="1:2" ht="15.75" customHeight="1">
      <c r="A128" s="56" t="s">
        <v>61</v>
      </c>
      <c r="B128" s="57" t="s">
        <v>159</v>
      </c>
    </row>
    <row r="129" spans="1:2" ht="15.75" customHeight="1">
      <c r="A129" s="56" t="s">
        <v>65</v>
      </c>
      <c r="B129" s="57" t="s">
        <v>160</v>
      </c>
    </row>
    <row r="130" spans="1:2" ht="15.75" customHeight="1">
      <c r="A130" s="56" t="s">
        <v>67</v>
      </c>
      <c r="B130" s="57" t="s">
        <v>161</v>
      </c>
    </row>
    <row r="131" spans="1:2" ht="15.75" customHeight="1">
      <c r="A131" s="56" t="s">
        <v>71</v>
      </c>
      <c r="B131" s="57" t="s">
        <v>162</v>
      </c>
    </row>
    <row r="132" spans="1:2" ht="15.75" customHeight="1">
      <c r="A132" s="56" t="s">
        <v>88</v>
      </c>
      <c r="B132" s="57" t="s">
        <v>163</v>
      </c>
    </row>
    <row r="133" spans="1:2" ht="15.75" customHeight="1">
      <c r="A133" s="56" t="s">
        <v>129</v>
      </c>
      <c r="B133" s="57" t="s">
        <v>164</v>
      </c>
    </row>
    <row r="134" spans="1:2" ht="15.75" customHeight="1">
      <c r="A134" s="56" t="s">
        <v>90</v>
      </c>
      <c r="B134" s="57" t="s">
        <v>165</v>
      </c>
    </row>
    <row r="135" spans="1:2" ht="15.75" customHeight="1">
      <c r="A135" s="56" t="s">
        <v>109</v>
      </c>
      <c r="B135" s="57" t="s">
        <v>166</v>
      </c>
    </row>
    <row r="136" spans="1:2" ht="15.75" customHeight="1">
      <c r="A136" s="56" t="s">
        <v>111</v>
      </c>
      <c r="B136" s="57" t="s">
        <v>167</v>
      </c>
    </row>
    <row r="137" spans="1:2" ht="15.75" customHeight="1">
      <c r="A137" s="56" t="s">
        <v>168</v>
      </c>
      <c r="B137" s="57" t="s">
        <v>169</v>
      </c>
    </row>
    <row r="138" spans="1:2" ht="15.75" customHeight="1">
      <c r="A138" s="56" t="s">
        <v>170</v>
      </c>
      <c r="B138" s="57" t="s">
        <v>171</v>
      </c>
    </row>
    <row r="139" spans="1:2" ht="15.75" customHeight="1">
      <c r="A139" s="56" t="s">
        <v>172</v>
      </c>
      <c r="B139" s="57" t="s">
        <v>173</v>
      </c>
    </row>
    <row r="140" spans="1:2" ht="15.75" customHeight="1">
      <c r="A140" s="59"/>
      <c r="B140" s="60" t="s">
        <v>160</v>
      </c>
    </row>
    <row r="141" spans="1:2" ht="15.75" customHeight="1">
      <c r="A141" s="56" t="s">
        <v>51</v>
      </c>
      <c r="B141" s="57" t="s">
        <v>174</v>
      </c>
    </row>
    <row r="142" spans="1:2" ht="15.75" customHeight="1">
      <c r="A142" s="56" t="s">
        <v>53</v>
      </c>
      <c r="B142" s="57" t="s">
        <v>175</v>
      </c>
    </row>
    <row r="143" spans="1:2" ht="15.75" customHeight="1">
      <c r="A143" s="56" t="s">
        <v>55</v>
      </c>
      <c r="B143" s="57" t="s">
        <v>176</v>
      </c>
    </row>
    <row r="144" spans="1:2" ht="15.75" customHeight="1">
      <c r="A144" s="56" t="s">
        <v>57</v>
      </c>
      <c r="B144" s="57" t="s">
        <v>177</v>
      </c>
    </row>
    <row r="145" spans="1:2" ht="15.75" customHeight="1">
      <c r="A145" s="56" t="s">
        <v>59</v>
      </c>
      <c r="B145" s="57" t="s">
        <v>178</v>
      </c>
    </row>
    <row r="146" spans="1:2" ht="15.75" customHeight="1">
      <c r="A146" s="56" t="s">
        <v>61</v>
      </c>
      <c r="B146" s="57" t="s">
        <v>179</v>
      </c>
    </row>
    <row r="147" spans="1:2" ht="15.75" customHeight="1">
      <c r="A147" s="56" t="s">
        <v>63</v>
      </c>
      <c r="B147" s="57" t="s">
        <v>180</v>
      </c>
    </row>
    <row r="148" spans="1:2" ht="15.75" customHeight="1">
      <c r="A148" s="56" t="s">
        <v>65</v>
      </c>
      <c r="B148" s="57" t="s">
        <v>181</v>
      </c>
    </row>
    <row r="149" spans="1:2" ht="15.75" customHeight="1">
      <c r="A149" s="56" t="s">
        <v>67</v>
      </c>
      <c r="B149" s="57" t="s">
        <v>182</v>
      </c>
    </row>
    <row r="150" spans="1:2" ht="15.75" customHeight="1">
      <c r="A150" s="56" t="s">
        <v>69</v>
      </c>
      <c r="B150" s="57" t="s">
        <v>183</v>
      </c>
    </row>
    <row r="151" spans="1:2" ht="15.75" customHeight="1">
      <c r="A151" s="56" t="s">
        <v>71</v>
      </c>
      <c r="B151" s="57" t="s">
        <v>184</v>
      </c>
    </row>
    <row r="152" spans="1:2" ht="15.75" customHeight="1">
      <c r="A152" s="56" t="s">
        <v>88</v>
      </c>
      <c r="B152" s="57" t="s">
        <v>185</v>
      </c>
    </row>
    <row r="153" spans="1:2" ht="15.75" customHeight="1">
      <c r="A153" s="56" t="s">
        <v>129</v>
      </c>
      <c r="B153" s="57" t="s">
        <v>186</v>
      </c>
    </row>
    <row r="154" spans="1:2" ht="15.75" customHeight="1">
      <c r="A154" s="56" t="s">
        <v>90</v>
      </c>
      <c r="B154" s="57" t="s">
        <v>187</v>
      </c>
    </row>
    <row r="155" spans="1:2" ht="15.75" customHeight="1">
      <c r="A155" s="56" t="s">
        <v>149</v>
      </c>
      <c r="B155" s="57" t="s">
        <v>188</v>
      </c>
    </row>
    <row r="156" spans="1:2" ht="15.75" customHeight="1">
      <c r="A156" s="59"/>
      <c r="B156" s="60" t="s">
        <v>179</v>
      </c>
    </row>
    <row r="157" spans="1:2" ht="15.75" customHeight="1">
      <c r="A157" s="56" t="s">
        <v>43</v>
      </c>
      <c r="B157" s="57" t="s">
        <v>189</v>
      </c>
    </row>
    <row r="158" spans="1:2" ht="15.75" customHeight="1">
      <c r="A158" s="56" t="s">
        <v>45</v>
      </c>
      <c r="B158" s="57" t="s">
        <v>190</v>
      </c>
    </row>
    <row r="159" spans="1:2" ht="15.75" customHeight="1">
      <c r="A159" s="56" t="s">
        <v>47</v>
      </c>
      <c r="B159" s="57" t="s">
        <v>191</v>
      </c>
    </row>
    <row r="160" spans="1:2" ht="15.75" customHeight="1">
      <c r="A160" s="56" t="s">
        <v>49</v>
      </c>
      <c r="B160" s="57" t="s">
        <v>192</v>
      </c>
    </row>
    <row r="161" spans="1:2" ht="15.75" customHeight="1">
      <c r="A161" s="56" t="s">
        <v>51</v>
      </c>
      <c r="B161" s="57" t="s">
        <v>193</v>
      </c>
    </row>
    <row r="162" spans="1:2" ht="15.75" customHeight="1">
      <c r="A162" s="56" t="s">
        <v>53</v>
      </c>
      <c r="B162" s="57" t="s">
        <v>194</v>
      </c>
    </row>
    <row r="163" spans="1:2" ht="15.75" customHeight="1">
      <c r="A163" s="56" t="s">
        <v>55</v>
      </c>
      <c r="B163" s="57" t="s">
        <v>195</v>
      </c>
    </row>
    <row r="164" spans="1:2" ht="15.75" customHeight="1">
      <c r="A164" s="56" t="s">
        <v>57</v>
      </c>
      <c r="B164" s="57" t="s">
        <v>196</v>
      </c>
    </row>
    <row r="165" spans="1:2" ht="15.75" customHeight="1">
      <c r="A165" s="56" t="s">
        <v>59</v>
      </c>
      <c r="B165" s="57" t="s">
        <v>197</v>
      </c>
    </row>
    <row r="166" spans="1:2" ht="15.75" customHeight="1">
      <c r="A166" s="56" t="s">
        <v>61</v>
      </c>
      <c r="B166" s="57" t="s">
        <v>198</v>
      </c>
    </row>
    <row r="167" spans="1:2" ht="15.75" customHeight="1">
      <c r="A167" s="56" t="s">
        <v>63</v>
      </c>
      <c r="B167" s="57" t="s">
        <v>199</v>
      </c>
    </row>
    <row r="168" spans="1:2" ht="15.75" customHeight="1">
      <c r="A168" s="56" t="s">
        <v>65</v>
      </c>
      <c r="B168" s="57" t="s">
        <v>200</v>
      </c>
    </row>
    <row r="169" spans="1:2" ht="15.75" customHeight="1">
      <c r="A169" s="56" t="s">
        <v>71</v>
      </c>
      <c r="B169" s="57" t="s">
        <v>201</v>
      </c>
    </row>
    <row r="170" spans="1:2" ht="15.75" customHeight="1">
      <c r="A170" s="56" t="s">
        <v>88</v>
      </c>
      <c r="B170" s="57" t="s">
        <v>202</v>
      </c>
    </row>
    <row r="171" spans="1:2" ht="15.75" customHeight="1">
      <c r="A171" s="56" t="s">
        <v>129</v>
      </c>
      <c r="B171" s="57" t="s">
        <v>203</v>
      </c>
    </row>
    <row r="172" spans="1:2" ht="15.75" customHeight="1">
      <c r="A172" s="56" t="s">
        <v>168</v>
      </c>
      <c r="B172" s="57" t="s">
        <v>204</v>
      </c>
    </row>
    <row r="173" spans="1:2" ht="15.75" customHeight="1">
      <c r="A173" s="56" t="s">
        <v>170</v>
      </c>
      <c r="B173" s="57" t="s">
        <v>205</v>
      </c>
    </row>
    <row r="174" spans="1:2" ht="15.75" customHeight="1">
      <c r="A174" s="59"/>
      <c r="B174" s="60" t="s">
        <v>198</v>
      </c>
    </row>
    <row r="175" spans="1:2" ht="15.75" customHeight="1">
      <c r="A175" s="56" t="s">
        <v>43</v>
      </c>
      <c r="B175" s="57" t="s">
        <v>206</v>
      </c>
    </row>
    <row r="176" spans="1:2" ht="15.75" customHeight="1">
      <c r="A176" s="56" t="s">
        <v>45</v>
      </c>
      <c r="B176" s="57" t="s">
        <v>207</v>
      </c>
    </row>
    <row r="177" spans="1:2" ht="15.75" customHeight="1">
      <c r="A177" s="56" t="s">
        <v>47</v>
      </c>
      <c r="B177" s="57" t="s">
        <v>208</v>
      </c>
    </row>
    <row r="178" spans="1:2" ht="15.75" customHeight="1">
      <c r="A178" s="56" t="s">
        <v>49</v>
      </c>
      <c r="B178" s="57" t="s">
        <v>209</v>
      </c>
    </row>
    <row r="179" spans="1:2" ht="15.75" customHeight="1">
      <c r="A179" s="56" t="s">
        <v>51</v>
      </c>
      <c r="B179" s="57" t="s">
        <v>210</v>
      </c>
    </row>
    <row r="180" spans="1:2" ht="15.75" customHeight="1">
      <c r="A180" s="56" t="s">
        <v>53</v>
      </c>
      <c r="B180" s="57" t="s">
        <v>211</v>
      </c>
    </row>
    <row r="181" spans="1:2" ht="15.75" customHeight="1">
      <c r="A181" s="56" t="s">
        <v>55</v>
      </c>
      <c r="B181" s="57" t="s">
        <v>212</v>
      </c>
    </row>
    <row r="182" spans="1:2" ht="15.75" customHeight="1">
      <c r="A182" s="56" t="s">
        <v>57</v>
      </c>
      <c r="B182" s="57" t="s">
        <v>213</v>
      </c>
    </row>
    <row r="183" spans="1:2" ht="15.75" customHeight="1">
      <c r="A183" s="56" t="s">
        <v>59</v>
      </c>
      <c r="B183" s="57" t="s">
        <v>214</v>
      </c>
    </row>
    <row r="184" spans="1:2" ht="15.75" customHeight="1">
      <c r="A184" s="56" t="s">
        <v>61</v>
      </c>
      <c r="B184" s="57" t="s">
        <v>215</v>
      </c>
    </row>
    <row r="185" spans="1:2" ht="15.75" customHeight="1">
      <c r="A185" s="56" t="s">
        <v>63</v>
      </c>
      <c r="B185" s="57" t="s">
        <v>216</v>
      </c>
    </row>
    <row r="186" spans="1:2" ht="15.75" customHeight="1">
      <c r="A186" s="59"/>
      <c r="B186" s="60" t="s">
        <v>208</v>
      </c>
    </row>
    <row r="187" spans="1:2" ht="15.75" customHeight="1">
      <c r="A187" s="56" t="s">
        <v>49</v>
      </c>
      <c r="B187" s="57" t="s">
        <v>217</v>
      </c>
    </row>
    <row r="188" spans="1:2" ht="15.75" customHeight="1">
      <c r="A188" s="56" t="s">
        <v>51</v>
      </c>
      <c r="B188" s="57" t="s">
        <v>218</v>
      </c>
    </row>
    <row r="189" spans="1:2" ht="15.75" customHeight="1">
      <c r="A189" s="56" t="s">
        <v>53</v>
      </c>
      <c r="B189" s="57" t="s">
        <v>219</v>
      </c>
    </row>
    <row r="190" spans="1:2" ht="15.75" customHeight="1">
      <c r="A190" s="56" t="s">
        <v>55</v>
      </c>
      <c r="B190" s="57" t="s">
        <v>220</v>
      </c>
    </row>
    <row r="191" spans="1:2" ht="15.75" customHeight="1">
      <c r="A191" s="56" t="s">
        <v>57</v>
      </c>
      <c r="B191" s="57" t="s">
        <v>221</v>
      </c>
    </row>
    <row r="192" spans="1:2" ht="15.75" customHeight="1">
      <c r="A192" s="56" t="s">
        <v>59</v>
      </c>
      <c r="B192" s="57" t="s">
        <v>222</v>
      </c>
    </row>
    <row r="193" spans="1:2" ht="15.75" customHeight="1">
      <c r="A193" s="56" t="s">
        <v>61</v>
      </c>
      <c r="B193" s="57" t="s">
        <v>223</v>
      </c>
    </row>
    <row r="194" spans="1:2" ht="15.75" customHeight="1">
      <c r="A194" s="56" t="s">
        <v>63</v>
      </c>
      <c r="B194" s="57" t="s">
        <v>224</v>
      </c>
    </row>
    <row r="195" spans="1:2" ht="15.75" customHeight="1">
      <c r="A195" s="56" t="s">
        <v>65</v>
      </c>
      <c r="B195" s="57" t="s">
        <v>225</v>
      </c>
    </row>
    <row r="196" spans="1:2" ht="15.75" customHeight="1">
      <c r="A196" s="56" t="s">
        <v>69</v>
      </c>
      <c r="B196" s="57" t="s">
        <v>226</v>
      </c>
    </row>
    <row r="197" spans="1:2" ht="15.75" customHeight="1">
      <c r="A197" s="56" t="s">
        <v>149</v>
      </c>
      <c r="B197" s="57" t="s">
        <v>227</v>
      </c>
    </row>
    <row r="198" spans="1:2" ht="15.75" customHeight="1">
      <c r="A198" s="56" t="s">
        <v>109</v>
      </c>
      <c r="B198" s="57" t="s">
        <v>228</v>
      </c>
    </row>
    <row r="199" spans="1:2" ht="15.75" customHeight="1">
      <c r="A199" s="56" t="s">
        <v>111</v>
      </c>
      <c r="B199" s="57" t="s">
        <v>120</v>
      </c>
    </row>
    <row r="200" spans="1:2" ht="15.75" customHeight="1">
      <c r="A200" s="56" t="s">
        <v>168</v>
      </c>
      <c r="B200" s="57" t="s">
        <v>95</v>
      </c>
    </row>
    <row r="201" spans="1:2" ht="15.75" customHeight="1">
      <c r="A201" s="56" t="s">
        <v>170</v>
      </c>
      <c r="B201" s="57" t="s">
        <v>229</v>
      </c>
    </row>
    <row r="202" spans="1:2" ht="15.75" customHeight="1">
      <c r="A202" s="56" t="s">
        <v>230</v>
      </c>
      <c r="B202" s="57" t="s">
        <v>231</v>
      </c>
    </row>
    <row r="203" spans="1:2" ht="15.75" customHeight="1">
      <c r="A203" s="56" t="s">
        <v>232</v>
      </c>
      <c r="B203" s="57" t="s">
        <v>233</v>
      </c>
    </row>
    <row r="204" spans="1:2" ht="15.75" customHeight="1">
      <c r="A204" s="59"/>
      <c r="B204" s="60" t="s">
        <v>224</v>
      </c>
    </row>
    <row r="205" spans="1:2" ht="15.75" customHeight="1">
      <c r="A205" s="56" t="s">
        <v>43</v>
      </c>
      <c r="B205" s="57" t="s">
        <v>234</v>
      </c>
    </row>
    <row r="206" spans="1:2" ht="15.75" customHeight="1">
      <c r="A206" s="56" t="s">
        <v>45</v>
      </c>
      <c r="B206" s="57" t="s">
        <v>235</v>
      </c>
    </row>
    <row r="207" spans="1:2" ht="15.75" customHeight="1">
      <c r="A207" s="56" t="s">
        <v>47</v>
      </c>
      <c r="B207" s="57" t="s">
        <v>236</v>
      </c>
    </row>
    <row r="208" spans="1:2" ht="15.75" customHeight="1">
      <c r="A208" s="56" t="s">
        <v>49</v>
      </c>
      <c r="B208" s="57" t="s">
        <v>237</v>
      </c>
    </row>
    <row r="209" spans="1:2" ht="15.75" customHeight="1">
      <c r="A209" s="56" t="s">
        <v>51</v>
      </c>
      <c r="B209" s="57" t="s">
        <v>238</v>
      </c>
    </row>
    <row r="210" spans="1:2" ht="15.75" customHeight="1">
      <c r="A210" s="56" t="s">
        <v>53</v>
      </c>
      <c r="B210" s="57" t="s">
        <v>239</v>
      </c>
    </row>
    <row r="211" spans="1:2" ht="15.75" customHeight="1">
      <c r="A211" s="56" t="s">
        <v>55</v>
      </c>
      <c r="B211" s="57" t="s">
        <v>240</v>
      </c>
    </row>
    <row r="212" spans="1:2" ht="15.75" customHeight="1">
      <c r="A212" s="56" t="s">
        <v>57</v>
      </c>
      <c r="B212" s="57" t="s">
        <v>241</v>
      </c>
    </row>
    <row r="213" spans="1:2" ht="15.75" customHeight="1">
      <c r="A213" s="56" t="s">
        <v>59</v>
      </c>
      <c r="B213" s="57" t="s">
        <v>242</v>
      </c>
    </row>
    <row r="214" spans="1:2" ht="15.75" customHeight="1">
      <c r="A214" s="56" t="s">
        <v>61</v>
      </c>
      <c r="B214" s="57" t="s">
        <v>243</v>
      </c>
    </row>
    <row r="215" spans="1:2" ht="15.75" customHeight="1">
      <c r="A215" s="59"/>
      <c r="B215" s="60" t="s">
        <v>242</v>
      </c>
    </row>
    <row r="216" spans="1:2" ht="15.75" customHeight="1">
      <c r="A216" s="56" t="s">
        <v>51</v>
      </c>
      <c r="B216" s="57" t="s">
        <v>244</v>
      </c>
    </row>
    <row r="217" spans="1:2" ht="15.75" customHeight="1">
      <c r="A217" s="56" t="s">
        <v>53</v>
      </c>
      <c r="B217" s="57" t="s">
        <v>245</v>
      </c>
    </row>
    <row r="218" spans="1:2" ht="15.75" customHeight="1">
      <c r="A218" s="56" t="s">
        <v>55</v>
      </c>
      <c r="B218" s="57" t="s">
        <v>246</v>
      </c>
    </row>
    <row r="219" spans="1:2" ht="15.75" customHeight="1">
      <c r="A219" s="56" t="s">
        <v>57</v>
      </c>
      <c r="B219" s="57" t="s">
        <v>247</v>
      </c>
    </row>
    <row r="220" spans="1:2" ht="15.75" customHeight="1">
      <c r="A220" s="56" t="s">
        <v>59</v>
      </c>
      <c r="B220" s="57" t="s">
        <v>248</v>
      </c>
    </row>
    <row r="221" spans="1:2" ht="15.75" customHeight="1">
      <c r="A221" s="56" t="s">
        <v>61</v>
      </c>
      <c r="B221" s="57" t="s">
        <v>249</v>
      </c>
    </row>
    <row r="222" spans="1:2" ht="15.75" customHeight="1">
      <c r="A222" s="56" t="s">
        <v>63</v>
      </c>
      <c r="B222" s="57" t="s">
        <v>250</v>
      </c>
    </row>
    <row r="223" spans="1:2" ht="15.75" customHeight="1">
      <c r="A223" s="56" t="s">
        <v>65</v>
      </c>
      <c r="B223" s="57" t="s">
        <v>251</v>
      </c>
    </row>
    <row r="224" spans="1:2" ht="15.75" customHeight="1">
      <c r="A224" s="56" t="s">
        <v>109</v>
      </c>
      <c r="B224" s="57" t="s">
        <v>252</v>
      </c>
    </row>
    <row r="225" spans="1:2" ht="15.75" customHeight="1">
      <c r="A225" s="56" t="s">
        <v>111</v>
      </c>
      <c r="B225" s="57" t="s">
        <v>253</v>
      </c>
    </row>
    <row r="226" spans="1:2" ht="15.75" customHeight="1">
      <c r="A226" s="56" t="s">
        <v>168</v>
      </c>
      <c r="B226" s="57" t="s">
        <v>254</v>
      </c>
    </row>
    <row r="227" spans="1:2" ht="15.75" customHeight="1">
      <c r="A227" s="56" t="s">
        <v>170</v>
      </c>
      <c r="B227" s="57" t="s">
        <v>255</v>
      </c>
    </row>
    <row r="228" spans="1:2" ht="15.75" customHeight="1">
      <c r="A228" s="56" t="s">
        <v>172</v>
      </c>
      <c r="B228" s="57" t="s">
        <v>256</v>
      </c>
    </row>
    <row r="229" spans="1:2" ht="15.75" customHeight="1">
      <c r="A229" s="56" t="s">
        <v>230</v>
      </c>
      <c r="B229" s="57" t="s">
        <v>257</v>
      </c>
    </row>
    <row r="230" spans="1:2" ht="15.75" customHeight="1">
      <c r="A230" s="56" t="s">
        <v>232</v>
      </c>
      <c r="B230" s="57" t="s">
        <v>164</v>
      </c>
    </row>
    <row r="231" spans="1:2" ht="15.75" customHeight="1">
      <c r="A231" s="56" t="s">
        <v>258</v>
      </c>
      <c r="B231" s="57" t="s">
        <v>259</v>
      </c>
    </row>
    <row r="232" spans="1:2" ht="15.75" customHeight="1">
      <c r="A232" s="56" t="s">
        <v>260</v>
      </c>
      <c r="B232" s="57" t="s">
        <v>261</v>
      </c>
    </row>
    <row r="233" spans="1:2" ht="15.75" customHeight="1">
      <c r="A233" s="59"/>
      <c r="B233" s="60" t="s">
        <v>244</v>
      </c>
    </row>
    <row r="234" spans="1:2" ht="15.75" customHeight="1">
      <c r="A234" s="56" t="s">
        <v>43</v>
      </c>
      <c r="B234" s="57" t="s">
        <v>262</v>
      </c>
    </row>
    <row r="235" spans="1:2" ht="15.75" customHeight="1">
      <c r="A235" s="56" t="s">
        <v>45</v>
      </c>
      <c r="B235" s="57" t="s">
        <v>263</v>
      </c>
    </row>
    <row r="236" spans="1:2" ht="15.75" customHeight="1">
      <c r="A236" s="56" t="s">
        <v>47</v>
      </c>
      <c r="B236" s="57" t="s">
        <v>264</v>
      </c>
    </row>
    <row r="237" spans="1:2" ht="15.75" customHeight="1">
      <c r="A237" s="56" t="s">
        <v>49</v>
      </c>
      <c r="B237" s="57" t="s">
        <v>265</v>
      </c>
    </row>
    <row r="238" spans="1:2" ht="15.75" customHeight="1">
      <c r="A238" s="56" t="s">
        <v>51</v>
      </c>
      <c r="B238" s="57" t="s">
        <v>266</v>
      </c>
    </row>
    <row r="239" spans="1:2" ht="15.75" customHeight="1">
      <c r="A239" s="56" t="s">
        <v>53</v>
      </c>
      <c r="B239" s="57" t="s">
        <v>267</v>
      </c>
    </row>
    <row r="240" spans="1:2" ht="15.75" customHeight="1">
      <c r="A240" s="56" t="s">
        <v>55</v>
      </c>
      <c r="B240" s="57" t="s">
        <v>268</v>
      </c>
    </row>
    <row r="241" spans="1:2" ht="15.75" customHeight="1">
      <c r="A241" s="56" t="s">
        <v>57</v>
      </c>
      <c r="B241" s="57" t="s">
        <v>269</v>
      </c>
    </row>
    <row r="242" spans="1:2" ht="15.75" customHeight="1">
      <c r="A242" s="56" t="s">
        <v>59</v>
      </c>
      <c r="B242" s="57" t="s">
        <v>270</v>
      </c>
    </row>
    <row r="243" spans="1:2" ht="15.75" customHeight="1">
      <c r="A243" s="56" t="s">
        <v>61</v>
      </c>
      <c r="B243" s="57" t="s">
        <v>204</v>
      </c>
    </row>
    <row r="244" spans="1:2" ht="15.75" customHeight="1">
      <c r="A244" s="56" t="s">
        <v>63</v>
      </c>
      <c r="B244" s="57" t="s">
        <v>271</v>
      </c>
    </row>
    <row r="245" spans="1:2" ht="15.75" customHeight="1">
      <c r="A245" s="56" t="s">
        <v>65</v>
      </c>
      <c r="B245" s="57" t="s">
        <v>272</v>
      </c>
    </row>
    <row r="246" spans="1:2" ht="15.75" customHeight="1">
      <c r="A246" s="56" t="s">
        <v>67</v>
      </c>
      <c r="B246" s="57" t="s">
        <v>273</v>
      </c>
    </row>
    <row r="247" spans="1:2" ht="15.75" customHeight="1">
      <c r="A247" s="59"/>
      <c r="B247" s="60" t="s">
        <v>268</v>
      </c>
    </row>
    <row r="248" spans="1:2" ht="15.75" customHeight="1">
      <c r="A248" s="56" t="s">
        <v>43</v>
      </c>
      <c r="B248" s="57" t="s">
        <v>274</v>
      </c>
    </row>
    <row r="249" spans="1:2" ht="15.75" customHeight="1">
      <c r="A249" s="56" t="s">
        <v>45</v>
      </c>
      <c r="B249" s="57" t="s">
        <v>275</v>
      </c>
    </row>
    <row r="250" spans="1:2" ht="15.75" customHeight="1">
      <c r="A250" s="56" t="s">
        <v>47</v>
      </c>
      <c r="B250" s="57" t="s">
        <v>276</v>
      </c>
    </row>
    <row r="251" spans="1:2" ht="15.75" customHeight="1">
      <c r="A251" s="56" t="s">
        <v>49</v>
      </c>
      <c r="B251" s="57" t="s">
        <v>200</v>
      </c>
    </row>
    <row r="252" spans="1:2" ht="15.75" customHeight="1">
      <c r="A252" s="56" t="s">
        <v>51</v>
      </c>
      <c r="B252" s="57" t="s">
        <v>277</v>
      </c>
    </row>
    <row r="253" spans="1:2" ht="15.75" customHeight="1">
      <c r="A253" s="56" t="s">
        <v>55</v>
      </c>
      <c r="B253" s="57" t="s">
        <v>278</v>
      </c>
    </row>
    <row r="254" spans="1:2" ht="15.75" customHeight="1">
      <c r="A254" s="56" t="s">
        <v>57</v>
      </c>
      <c r="B254" s="57" t="s">
        <v>279</v>
      </c>
    </row>
    <row r="255" spans="1:2" ht="15.75" customHeight="1">
      <c r="A255" s="56" t="s">
        <v>59</v>
      </c>
      <c r="B255" s="57" t="s">
        <v>280</v>
      </c>
    </row>
    <row r="256" spans="1:2" ht="15.75" customHeight="1">
      <c r="A256" s="56" t="s">
        <v>61</v>
      </c>
      <c r="B256" s="57" t="s">
        <v>281</v>
      </c>
    </row>
    <row r="257" spans="1:2" ht="15.75" customHeight="1">
      <c r="A257" s="56" t="s">
        <v>65</v>
      </c>
      <c r="B257" s="57" t="s">
        <v>282</v>
      </c>
    </row>
    <row r="258" spans="1:2" ht="15.75" customHeight="1">
      <c r="A258" s="56" t="s">
        <v>67</v>
      </c>
      <c r="B258" s="57" t="s">
        <v>283</v>
      </c>
    </row>
    <row r="259" spans="1:2" ht="15.75" customHeight="1">
      <c r="A259" s="56" t="s">
        <v>69</v>
      </c>
      <c r="B259" s="57" t="s">
        <v>284</v>
      </c>
    </row>
    <row r="260" spans="1:2" ht="15.75" customHeight="1">
      <c r="A260" s="56" t="s">
        <v>71</v>
      </c>
      <c r="B260" s="57" t="s">
        <v>285</v>
      </c>
    </row>
    <row r="261" spans="1:2" ht="15.75" customHeight="1">
      <c r="A261" s="56" t="s">
        <v>88</v>
      </c>
      <c r="B261" s="57" t="s">
        <v>127</v>
      </c>
    </row>
    <row r="262" spans="1:2" ht="15.75" customHeight="1">
      <c r="A262" s="56" t="s">
        <v>129</v>
      </c>
      <c r="B262" s="57" t="s">
        <v>286</v>
      </c>
    </row>
    <row r="263" spans="1:2" ht="15.75" customHeight="1">
      <c r="A263" s="56" t="s">
        <v>90</v>
      </c>
      <c r="B263" s="57" t="s">
        <v>287</v>
      </c>
    </row>
    <row r="264" spans="1:2" ht="15.75" customHeight="1">
      <c r="A264" s="56" t="s">
        <v>149</v>
      </c>
      <c r="B264" s="57" t="s">
        <v>288</v>
      </c>
    </row>
    <row r="265" spans="1:2" ht="15.75" customHeight="1">
      <c r="A265" s="56" t="s">
        <v>107</v>
      </c>
      <c r="B265" s="57" t="s">
        <v>289</v>
      </c>
    </row>
    <row r="266" spans="1:2" ht="15.75" customHeight="1">
      <c r="A266" s="56" t="s">
        <v>109</v>
      </c>
      <c r="B266" s="57" t="s">
        <v>290</v>
      </c>
    </row>
    <row r="267" spans="1:2" ht="15.75" customHeight="1">
      <c r="A267" s="56" t="s">
        <v>111</v>
      </c>
      <c r="B267" s="57" t="s">
        <v>291</v>
      </c>
    </row>
    <row r="268" spans="1:2" ht="15.75" customHeight="1">
      <c r="A268" s="56" t="s">
        <v>168</v>
      </c>
      <c r="B268" s="57" t="s">
        <v>292</v>
      </c>
    </row>
    <row r="269" spans="1:2" ht="15.75" customHeight="1">
      <c r="A269" s="59"/>
      <c r="B269" s="60" t="s">
        <v>293</v>
      </c>
    </row>
    <row r="270" spans="1:2" ht="15.75" customHeight="1">
      <c r="A270" s="56" t="s">
        <v>43</v>
      </c>
      <c r="B270" s="57" t="s">
        <v>294</v>
      </c>
    </row>
    <row r="271" spans="1:2" ht="15.75" customHeight="1">
      <c r="A271" s="56" t="s">
        <v>45</v>
      </c>
      <c r="B271" s="57" t="s">
        <v>295</v>
      </c>
    </row>
    <row r="272" spans="1:2" ht="15.75" customHeight="1">
      <c r="A272" s="56" t="s">
        <v>47</v>
      </c>
      <c r="B272" s="57" t="s">
        <v>296</v>
      </c>
    </row>
    <row r="273" spans="1:2" ht="15.75" customHeight="1">
      <c r="A273" s="56" t="s">
        <v>49</v>
      </c>
      <c r="B273" s="57" t="s">
        <v>297</v>
      </c>
    </row>
    <row r="274" spans="1:2" ht="15.75" customHeight="1">
      <c r="A274" s="56" t="s">
        <v>51</v>
      </c>
      <c r="B274" s="57" t="s">
        <v>298</v>
      </c>
    </row>
    <row r="275" spans="1:2" ht="15.75" customHeight="1">
      <c r="A275" s="56" t="s">
        <v>53</v>
      </c>
      <c r="B275" s="57" t="s">
        <v>184</v>
      </c>
    </row>
    <row r="276" spans="1:2" ht="15.75" customHeight="1">
      <c r="A276" s="56" t="s">
        <v>55</v>
      </c>
      <c r="B276" s="57" t="s">
        <v>299</v>
      </c>
    </row>
    <row r="277" spans="1:2" ht="15.75" customHeight="1">
      <c r="A277" s="56" t="s">
        <v>57</v>
      </c>
      <c r="B277" s="57" t="s">
        <v>300</v>
      </c>
    </row>
    <row r="278" spans="1:2" ht="15.75" customHeight="1">
      <c r="A278" s="56" t="s">
        <v>59</v>
      </c>
      <c r="B278" s="57" t="s">
        <v>301</v>
      </c>
    </row>
    <row r="279" spans="1:2" ht="15.75" customHeight="1">
      <c r="A279" s="56" t="s">
        <v>61</v>
      </c>
      <c r="B279" s="57" t="s">
        <v>302</v>
      </c>
    </row>
    <row r="280" spans="1:2" ht="15.75" customHeight="1">
      <c r="A280" s="56" t="s">
        <v>63</v>
      </c>
      <c r="B280" s="57" t="s">
        <v>303</v>
      </c>
    </row>
    <row r="281" spans="1:2" ht="15.75" customHeight="1">
      <c r="A281" s="56" t="s">
        <v>65</v>
      </c>
      <c r="B281" s="57" t="s">
        <v>304</v>
      </c>
    </row>
    <row r="282" spans="1:2" ht="15.75" customHeight="1">
      <c r="A282" s="56" t="s">
        <v>67</v>
      </c>
      <c r="B282" s="57" t="s">
        <v>305</v>
      </c>
    </row>
    <row r="283" spans="1:2" ht="15.75" customHeight="1">
      <c r="A283" s="56" t="s">
        <v>69</v>
      </c>
      <c r="B283" s="57" t="s">
        <v>306</v>
      </c>
    </row>
    <row r="284" spans="1:2" ht="15.75" customHeight="1">
      <c r="A284" s="56" t="s">
        <v>71</v>
      </c>
      <c r="B284" s="57" t="s">
        <v>180</v>
      </c>
    </row>
    <row r="285" spans="1:2" ht="15.75" customHeight="1">
      <c r="A285" s="56" t="s">
        <v>88</v>
      </c>
      <c r="B285" s="57" t="s">
        <v>307</v>
      </c>
    </row>
    <row r="286" spans="1:2" ht="15.75" customHeight="1">
      <c r="A286" s="56" t="s">
        <v>129</v>
      </c>
      <c r="B286" s="57" t="s">
        <v>308</v>
      </c>
    </row>
    <row r="287" spans="1:2" ht="15.75" customHeight="1">
      <c r="A287" s="56" t="s">
        <v>90</v>
      </c>
      <c r="B287" s="57" t="s">
        <v>309</v>
      </c>
    </row>
    <row r="288" spans="1:2" ht="15.75" customHeight="1">
      <c r="A288" s="59"/>
      <c r="B288" s="60" t="s">
        <v>310</v>
      </c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4:B6"/>
    <mergeCell ref="A7:B7"/>
    <mergeCell ref="A23:B23"/>
    <mergeCell ref="C4:F4"/>
    <mergeCell ref="G4:J4"/>
    <mergeCell ref="K4:N4"/>
    <mergeCell ref="O4:R4"/>
    <mergeCell ref="S4:V4"/>
    <mergeCell ref="W4:Z4"/>
    <mergeCell ref="AA4:AD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2"/>
  <sheetViews>
    <sheetView workbookViewId="0"/>
  </sheetViews>
  <sheetFormatPr defaultColWidth="14.453125" defaultRowHeight="15" customHeight="1"/>
  <cols>
    <col min="1" max="1" width="2.54296875" customWidth="1"/>
    <col min="2" max="2" width="13.54296875" customWidth="1"/>
    <col min="3" max="15" width="8.81640625" customWidth="1"/>
    <col min="16" max="26" width="12.7265625" customWidth="1"/>
  </cols>
  <sheetData>
    <row r="1" spans="1:26" ht="12.75" customHeight="1">
      <c r="A1" s="1" t="s">
        <v>323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12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12.75" hidden="1" customHeight="1">
      <c r="A3" s="276" t="s">
        <v>324</v>
      </c>
      <c r="B3" s="290"/>
      <c r="C3" s="272" t="s">
        <v>6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1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ht="12.75" hidden="1" customHeight="1">
      <c r="A4" s="278"/>
      <c r="B4" s="291"/>
      <c r="C4" s="294" t="s">
        <v>325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8"/>
      <c r="O4" s="295" t="s">
        <v>326</v>
      </c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ht="22.5" hidden="1" customHeight="1">
      <c r="A5" s="292"/>
      <c r="B5" s="293"/>
      <c r="C5" s="101" t="s">
        <v>327</v>
      </c>
      <c r="D5" s="102" t="s">
        <v>328</v>
      </c>
      <c r="E5" s="102" t="s">
        <v>329</v>
      </c>
      <c r="F5" s="102" t="s">
        <v>330</v>
      </c>
      <c r="G5" s="102" t="s">
        <v>331</v>
      </c>
      <c r="H5" s="102" t="s">
        <v>332</v>
      </c>
      <c r="I5" s="102" t="s">
        <v>333</v>
      </c>
      <c r="J5" s="102" t="s">
        <v>334</v>
      </c>
      <c r="K5" s="102" t="s">
        <v>335</v>
      </c>
      <c r="L5" s="102" t="s">
        <v>336</v>
      </c>
      <c r="M5" s="102" t="s">
        <v>337</v>
      </c>
      <c r="N5" s="102" t="s">
        <v>338</v>
      </c>
      <c r="O5" s="296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4.25" hidden="1" customHeight="1">
      <c r="A6" s="287" t="s">
        <v>19</v>
      </c>
      <c r="B6" s="288"/>
      <c r="C6" s="103" t="s">
        <v>20</v>
      </c>
      <c r="D6" s="104" t="s">
        <v>21</v>
      </c>
      <c r="E6" s="104" t="s">
        <v>22</v>
      </c>
      <c r="F6" s="104" t="s">
        <v>23</v>
      </c>
      <c r="G6" s="104" t="s">
        <v>24</v>
      </c>
      <c r="H6" s="104" t="s">
        <v>339</v>
      </c>
      <c r="I6" s="104" t="s">
        <v>340</v>
      </c>
      <c r="J6" s="104" t="s">
        <v>341</v>
      </c>
      <c r="K6" s="104" t="s">
        <v>342</v>
      </c>
      <c r="L6" s="104" t="s">
        <v>343</v>
      </c>
      <c r="M6" s="104" t="s">
        <v>344</v>
      </c>
      <c r="N6" s="104" t="s">
        <v>345</v>
      </c>
      <c r="O6" s="105" t="s">
        <v>346</v>
      </c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12.75" hidden="1" customHeight="1">
      <c r="A7" s="27">
        <v>1</v>
      </c>
      <c r="B7" s="100" t="s">
        <v>54</v>
      </c>
      <c r="C7" s="32">
        <v>25</v>
      </c>
      <c r="D7" s="33">
        <v>18</v>
      </c>
      <c r="E7" s="33">
        <v>32</v>
      </c>
      <c r="F7" s="33">
        <v>41</v>
      </c>
      <c r="G7" s="33">
        <v>6</v>
      </c>
      <c r="H7" s="33">
        <v>45</v>
      </c>
      <c r="I7" s="33">
        <v>15</v>
      </c>
      <c r="J7" s="33">
        <v>75</v>
      </c>
      <c r="K7" s="33">
        <v>7</v>
      </c>
      <c r="L7" s="33">
        <v>12</v>
      </c>
      <c r="M7" s="33">
        <v>31</v>
      </c>
      <c r="N7" s="33">
        <v>41</v>
      </c>
      <c r="O7" s="106">
        <f t="shared" ref="O7:O21" si="0">SUM(C7:N7)</f>
        <v>348</v>
      </c>
      <c r="P7" s="100"/>
      <c r="Q7" s="30">
        <v>0</v>
      </c>
      <c r="R7" s="100"/>
      <c r="S7" s="100"/>
      <c r="T7" s="100"/>
      <c r="U7" s="100"/>
      <c r="V7" s="100"/>
      <c r="W7" s="100"/>
      <c r="X7" s="100"/>
      <c r="Y7" s="100"/>
      <c r="Z7" s="100"/>
    </row>
    <row r="8" spans="1:26" ht="12.75" hidden="1" customHeight="1">
      <c r="A8" s="27">
        <v>2</v>
      </c>
      <c r="B8" s="100" t="s">
        <v>82</v>
      </c>
      <c r="C8" s="32">
        <v>41</v>
      </c>
      <c r="D8" s="33">
        <v>43</v>
      </c>
      <c r="E8" s="33">
        <v>61</v>
      </c>
      <c r="F8" s="33">
        <v>61</v>
      </c>
      <c r="G8" s="33">
        <v>12</v>
      </c>
      <c r="H8" s="33">
        <v>105</v>
      </c>
      <c r="I8" s="33">
        <v>36</v>
      </c>
      <c r="J8" s="33">
        <v>180</v>
      </c>
      <c r="K8" s="33">
        <v>4</v>
      </c>
      <c r="L8" s="33">
        <v>23</v>
      </c>
      <c r="M8" s="33">
        <v>50</v>
      </c>
      <c r="N8" s="33">
        <v>91</v>
      </c>
      <c r="O8" s="106">
        <f t="shared" si="0"/>
        <v>707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spans="1:26" ht="12.75" hidden="1" customHeight="1">
      <c r="A9" s="27">
        <v>3</v>
      </c>
      <c r="B9" s="100" t="s">
        <v>105</v>
      </c>
      <c r="C9" s="32">
        <v>47</v>
      </c>
      <c r="D9" s="33">
        <v>26</v>
      </c>
      <c r="E9" s="33">
        <v>38</v>
      </c>
      <c r="F9" s="33">
        <v>50</v>
      </c>
      <c r="G9" s="33">
        <v>8</v>
      </c>
      <c r="H9" s="33">
        <v>50</v>
      </c>
      <c r="I9" s="33">
        <v>17</v>
      </c>
      <c r="J9" s="33">
        <v>100</v>
      </c>
      <c r="K9" s="33">
        <v>6</v>
      </c>
      <c r="L9" s="33">
        <v>15</v>
      </c>
      <c r="M9" s="33">
        <v>26</v>
      </c>
      <c r="N9" s="33">
        <v>53</v>
      </c>
      <c r="O9" s="106">
        <f t="shared" si="0"/>
        <v>436</v>
      </c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 ht="12.75" hidden="1" customHeight="1">
      <c r="A10" s="27">
        <v>4</v>
      </c>
      <c r="B10" s="100" t="s">
        <v>118</v>
      </c>
      <c r="C10" s="32">
        <v>17</v>
      </c>
      <c r="D10" s="33">
        <v>37</v>
      </c>
      <c r="E10" s="33">
        <v>35</v>
      </c>
      <c r="F10" s="33">
        <v>46</v>
      </c>
      <c r="G10" s="33">
        <v>9</v>
      </c>
      <c r="H10" s="33">
        <v>33</v>
      </c>
      <c r="I10" s="33">
        <v>23</v>
      </c>
      <c r="J10" s="33">
        <v>96</v>
      </c>
      <c r="K10" s="33">
        <v>1</v>
      </c>
      <c r="L10" s="33">
        <v>16</v>
      </c>
      <c r="M10" s="33">
        <v>11</v>
      </c>
      <c r="N10" s="33">
        <v>47</v>
      </c>
      <c r="O10" s="106">
        <f t="shared" si="0"/>
        <v>371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ht="12.75" hidden="1" customHeight="1">
      <c r="A11" s="27">
        <v>5</v>
      </c>
      <c r="B11" s="100" t="s">
        <v>101</v>
      </c>
      <c r="C11" s="32">
        <v>29</v>
      </c>
      <c r="D11" s="33">
        <v>38</v>
      </c>
      <c r="E11" s="33">
        <v>34</v>
      </c>
      <c r="F11" s="33">
        <v>69</v>
      </c>
      <c r="G11" s="33">
        <v>8</v>
      </c>
      <c r="H11" s="33">
        <v>71</v>
      </c>
      <c r="I11" s="33">
        <v>39</v>
      </c>
      <c r="J11" s="33">
        <v>114</v>
      </c>
      <c r="K11" s="33">
        <v>27</v>
      </c>
      <c r="L11" s="33">
        <v>27</v>
      </c>
      <c r="M11" s="33">
        <v>25</v>
      </c>
      <c r="N11" s="33">
        <v>61</v>
      </c>
      <c r="O11" s="106">
        <f t="shared" si="0"/>
        <v>542</v>
      </c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 ht="12.75" hidden="1" customHeight="1">
      <c r="A12" s="27">
        <v>6</v>
      </c>
      <c r="B12" s="100" t="s">
        <v>160</v>
      </c>
      <c r="C12" s="32">
        <v>21</v>
      </c>
      <c r="D12" s="33">
        <v>30</v>
      </c>
      <c r="E12" s="33">
        <v>24</v>
      </c>
      <c r="F12" s="33">
        <v>37</v>
      </c>
      <c r="G12" s="33">
        <v>7</v>
      </c>
      <c r="H12" s="33">
        <v>35</v>
      </c>
      <c r="I12" s="33">
        <v>14</v>
      </c>
      <c r="J12" s="33">
        <v>86</v>
      </c>
      <c r="K12" s="33">
        <v>2</v>
      </c>
      <c r="L12" s="33">
        <v>15</v>
      </c>
      <c r="M12" s="33">
        <v>14</v>
      </c>
      <c r="N12" s="33">
        <v>40</v>
      </c>
      <c r="O12" s="106">
        <f t="shared" si="0"/>
        <v>325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ht="12.75" hidden="1" customHeight="1">
      <c r="A13" s="27">
        <v>7</v>
      </c>
      <c r="B13" s="100" t="s">
        <v>179</v>
      </c>
      <c r="C13" s="32">
        <v>34</v>
      </c>
      <c r="D13" s="33">
        <v>28</v>
      </c>
      <c r="E13" s="33">
        <v>56</v>
      </c>
      <c r="F13" s="33">
        <v>57</v>
      </c>
      <c r="G13" s="33">
        <v>13</v>
      </c>
      <c r="H13" s="33">
        <v>72</v>
      </c>
      <c r="I13" s="33">
        <v>36</v>
      </c>
      <c r="J13" s="33">
        <v>116</v>
      </c>
      <c r="K13" s="33">
        <v>5</v>
      </c>
      <c r="L13" s="33">
        <v>57</v>
      </c>
      <c r="M13" s="33">
        <v>40</v>
      </c>
      <c r="N13" s="33">
        <v>74</v>
      </c>
      <c r="O13" s="106">
        <f t="shared" si="0"/>
        <v>588</v>
      </c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1:26" ht="12.75" hidden="1" customHeight="1">
      <c r="A14" s="27">
        <v>8</v>
      </c>
      <c r="B14" s="100" t="s">
        <v>198</v>
      </c>
      <c r="C14" s="32">
        <v>22</v>
      </c>
      <c r="D14" s="33">
        <v>30</v>
      </c>
      <c r="E14" s="33">
        <v>25</v>
      </c>
      <c r="F14" s="33">
        <v>32</v>
      </c>
      <c r="G14" s="33">
        <v>6</v>
      </c>
      <c r="H14" s="33">
        <v>30</v>
      </c>
      <c r="I14" s="33">
        <v>27</v>
      </c>
      <c r="J14" s="33">
        <v>70</v>
      </c>
      <c r="K14" s="33">
        <v>8</v>
      </c>
      <c r="L14" s="33">
        <v>25</v>
      </c>
      <c r="M14" s="33">
        <v>23</v>
      </c>
      <c r="N14" s="33">
        <v>38</v>
      </c>
      <c r="O14" s="106">
        <f t="shared" si="0"/>
        <v>336</v>
      </c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.75" hidden="1" customHeight="1">
      <c r="A15" s="27">
        <v>9</v>
      </c>
      <c r="B15" s="100" t="s">
        <v>208</v>
      </c>
      <c r="C15" s="32">
        <v>17</v>
      </c>
      <c r="D15" s="33">
        <v>22</v>
      </c>
      <c r="E15" s="33">
        <v>19</v>
      </c>
      <c r="F15" s="33">
        <v>42</v>
      </c>
      <c r="G15" s="33">
        <v>7</v>
      </c>
      <c r="H15" s="33">
        <v>37</v>
      </c>
      <c r="I15" s="33">
        <v>26</v>
      </c>
      <c r="J15" s="33">
        <v>61</v>
      </c>
      <c r="K15" s="33">
        <v>1</v>
      </c>
      <c r="L15" s="33">
        <v>20</v>
      </c>
      <c r="M15" s="33">
        <v>26</v>
      </c>
      <c r="N15" s="33">
        <v>37</v>
      </c>
      <c r="O15" s="106">
        <f t="shared" si="0"/>
        <v>315</v>
      </c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2.75" hidden="1" customHeight="1">
      <c r="A16" s="27">
        <v>10</v>
      </c>
      <c r="B16" s="100" t="s">
        <v>224</v>
      </c>
      <c r="C16" s="32">
        <v>25</v>
      </c>
      <c r="D16" s="33">
        <v>34</v>
      </c>
      <c r="E16" s="33">
        <v>31</v>
      </c>
      <c r="F16" s="33">
        <v>60</v>
      </c>
      <c r="G16" s="33">
        <v>8</v>
      </c>
      <c r="H16" s="33">
        <v>54</v>
      </c>
      <c r="I16" s="33">
        <v>26</v>
      </c>
      <c r="J16" s="33">
        <v>109</v>
      </c>
      <c r="K16" s="33">
        <v>2</v>
      </c>
      <c r="L16" s="33">
        <v>22</v>
      </c>
      <c r="M16" s="33">
        <v>37</v>
      </c>
      <c r="N16" s="33">
        <v>60</v>
      </c>
      <c r="O16" s="106">
        <f t="shared" si="0"/>
        <v>468</v>
      </c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ht="12.75" hidden="1" customHeight="1">
      <c r="A17" s="27">
        <v>11</v>
      </c>
      <c r="B17" s="100" t="s">
        <v>242</v>
      </c>
      <c r="C17" s="32">
        <v>20</v>
      </c>
      <c r="D17" s="33">
        <v>26</v>
      </c>
      <c r="E17" s="33">
        <v>28</v>
      </c>
      <c r="F17" s="33">
        <v>30</v>
      </c>
      <c r="G17" s="33">
        <v>10</v>
      </c>
      <c r="H17" s="33">
        <v>29</v>
      </c>
      <c r="I17" s="33">
        <v>18</v>
      </c>
      <c r="J17" s="33">
        <v>94</v>
      </c>
      <c r="K17" s="33">
        <v>1</v>
      </c>
      <c r="L17" s="33">
        <v>13</v>
      </c>
      <c r="M17" s="33">
        <v>17</v>
      </c>
      <c r="N17" s="33">
        <v>32</v>
      </c>
      <c r="O17" s="106">
        <f t="shared" si="0"/>
        <v>318</v>
      </c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2.75" hidden="1" customHeight="1">
      <c r="A18" s="27">
        <v>12</v>
      </c>
      <c r="B18" s="100" t="s">
        <v>244</v>
      </c>
      <c r="C18" s="32">
        <v>22</v>
      </c>
      <c r="D18" s="33">
        <v>26</v>
      </c>
      <c r="E18" s="33">
        <v>27</v>
      </c>
      <c r="F18" s="33">
        <v>32</v>
      </c>
      <c r="G18" s="33">
        <v>4</v>
      </c>
      <c r="H18" s="33">
        <v>56</v>
      </c>
      <c r="I18" s="33">
        <v>20</v>
      </c>
      <c r="J18" s="33">
        <v>72</v>
      </c>
      <c r="K18" s="33">
        <v>5</v>
      </c>
      <c r="L18" s="33">
        <v>14</v>
      </c>
      <c r="M18" s="33">
        <v>20</v>
      </c>
      <c r="N18" s="33">
        <v>62</v>
      </c>
      <c r="O18" s="106">
        <f t="shared" si="0"/>
        <v>360</v>
      </c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12.75" hidden="1" customHeight="1">
      <c r="A19" s="27">
        <v>13</v>
      </c>
      <c r="B19" s="100" t="s">
        <v>268</v>
      </c>
      <c r="C19" s="32">
        <v>36</v>
      </c>
      <c r="D19" s="33">
        <v>24</v>
      </c>
      <c r="E19" s="33">
        <v>46</v>
      </c>
      <c r="F19" s="33">
        <v>39</v>
      </c>
      <c r="G19" s="33">
        <v>16</v>
      </c>
      <c r="H19" s="33">
        <v>80</v>
      </c>
      <c r="I19" s="33">
        <v>23</v>
      </c>
      <c r="J19" s="33">
        <v>108</v>
      </c>
      <c r="K19" s="33">
        <v>4</v>
      </c>
      <c r="L19" s="33">
        <v>24</v>
      </c>
      <c r="M19" s="33">
        <v>23</v>
      </c>
      <c r="N19" s="33">
        <v>82</v>
      </c>
      <c r="O19" s="106">
        <f t="shared" si="0"/>
        <v>505</v>
      </c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 ht="12.75" hidden="1" customHeight="1">
      <c r="A20" s="27">
        <v>14</v>
      </c>
      <c r="B20" s="100" t="s">
        <v>293</v>
      </c>
      <c r="C20" s="32">
        <v>53</v>
      </c>
      <c r="D20" s="33">
        <v>55</v>
      </c>
      <c r="E20" s="33">
        <v>107</v>
      </c>
      <c r="F20" s="33">
        <v>130</v>
      </c>
      <c r="G20" s="33">
        <v>24</v>
      </c>
      <c r="H20" s="33">
        <v>161</v>
      </c>
      <c r="I20" s="33">
        <v>62</v>
      </c>
      <c r="J20" s="33">
        <v>190</v>
      </c>
      <c r="K20" s="33">
        <v>17</v>
      </c>
      <c r="L20" s="33">
        <v>62</v>
      </c>
      <c r="M20" s="33">
        <v>122</v>
      </c>
      <c r="N20" s="33">
        <v>159</v>
      </c>
      <c r="O20" s="106">
        <f t="shared" si="0"/>
        <v>1142</v>
      </c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ht="12.75" hidden="1" customHeight="1">
      <c r="A21" s="107">
        <v>15</v>
      </c>
      <c r="B21" s="108" t="s">
        <v>310</v>
      </c>
      <c r="C21" s="109">
        <v>35</v>
      </c>
      <c r="D21" s="110">
        <v>31</v>
      </c>
      <c r="E21" s="110">
        <v>43</v>
      </c>
      <c r="F21" s="110">
        <v>56</v>
      </c>
      <c r="G21" s="110">
        <v>7</v>
      </c>
      <c r="H21" s="110">
        <v>88</v>
      </c>
      <c r="I21" s="110">
        <v>24</v>
      </c>
      <c r="J21" s="110">
        <v>110</v>
      </c>
      <c r="K21" s="110">
        <v>3</v>
      </c>
      <c r="L21" s="110">
        <v>30</v>
      </c>
      <c r="M21" s="110">
        <v>45</v>
      </c>
      <c r="N21" s="110">
        <v>68</v>
      </c>
      <c r="O21" s="106">
        <f t="shared" si="0"/>
        <v>540</v>
      </c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9.5" hidden="1" customHeight="1">
      <c r="A22" s="289" t="s">
        <v>347</v>
      </c>
      <c r="B22" s="288"/>
      <c r="C22" s="111">
        <f t="shared" ref="C22:O22" si="1">SUM(C7:C21)</f>
        <v>444</v>
      </c>
      <c r="D22" s="112">
        <f t="shared" si="1"/>
        <v>468</v>
      </c>
      <c r="E22" s="112">
        <f t="shared" si="1"/>
        <v>606</v>
      </c>
      <c r="F22" s="112">
        <f t="shared" si="1"/>
        <v>782</v>
      </c>
      <c r="G22" s="112">
        <f t="shared" si="1"/>
        <v>145</v>
      </c>
      <c r="H22" s="112">
        <f t="shared" si="1"/>
        <v>946</v>
      </c>
      <c r="I22" s="112">
        <f t="shared" si="1"/>
        <v>406</v>
      </c>
      <c r="J22" s="112">
        <f t="shared" si="1"/>
        <v>1581</v>
      </c>
      <c r="K22" s="112">
        <f t="shared" si="1"/>
        <v>93</v>
      </c>
      <c r="L22" s="112">
        <f t="shared" si="1"/>
        <v>375</v>
      </c>
      <c r="M22" s="112">
        <f t="shared" si="1"/>
        <v>510</v>
      </c>
      <c r="N22" s="112">
        <f t="shared" si="1"/>
        <v>945</v>
      </c>
      <c r="O22" s="113">
        <f t="shared" si="1"/>
        <v>7301</v>
      </c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12.75" hidden="1" customHeigh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ht="12.75" hidden="1" customHeigh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ht="12.75" hidden="1" customHeight="1">
      <c r="A25" s="276" t="s">
        <v>324</v>
      </c>
      <c r="B25" s="290"/>
      <c r="C25" s="272" t="s">
        <v>7</v>
      </c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1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2.75" hidden="1" customHeight="1">
      <c r="A26" s="278"/>
      <c r="B26" s="291"/>
      <c r="C26" s="294" t="s">
        <v>325</v>
      </c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8"/>
      <c r="O26" s="295" t="s">
        <v>326</v>
      </c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22.5" hidden="1" customHeight="1">
      <c r="A27" s="292"/>
      <c r="B27" s="293"/>
      <c r="C27" s="101" t="s">
        <v>327</v>
      </c>
      <c r="D27" s="102" t="s">
        <v>328</v>
      </c>
      <c r="E27" s="102" t="s">
        <v>329</v>
      </c>
      <c r="F27" s="102" t="s">
        <v>330</v>
      </c>
      <c r="G27" s="102" t="s">
        <v>331</v>
      </c>
      <c r="H27" s="102" t="s">
        <v>332</v>
      </c>
      <c r="I27" s="102" t="s">
        <v>333</v>
      </c>
      <c r="J27" s="102" t="s">
        <v>334</v>
      </c>
      <c r="K27" s="102" t="s">
        <v>335</v>
      </c>
      <c r="L27" s="102" t="s">
        <v>336</v>
      </c>
      <c r="M27" s="102" t="s">
        <v>337</v>
      </c>
      <c r="N27" s="102" t="s">
        <v>338</v>
      </c>
      <c r="O27" s="296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ht="14.25" hidden="1" customHeight="1">
      <c r="A28" s="287" t="s">
        <v>19</v>
      </c>
      <c r="B28" s="288"/>
      <c r="C28" s="103" t="s">
        <v>20</v>
      </c>
      <c r="D28" s="104" t="s">
        <v>21</v>
      </c>
      <c r="E28" s="104" t="s">
        <v>22</v>
      </c>
      <c r="F28" s="104" t="s">
        <v>23</v>
      </c>
      <c r="G28" s="104" t="s">
        <v>24</v>
      </c>
      <c r="H28" s="104" t="s">
        <v>339</v>
      </c>
      <c r="I28" s="104" t="s">
        <v>340</v>
      </c>
      <c r="J28" s="104" t="s">
        <v>341</v>
      </c>
      <c r="K28" s="104" t="s">
        <v>342</v>
      </c>
      <c r="L28" s="104" t="s">
        <v>343</v>
      </c>
      <c r="M28" s="104" t="s">
        <v>344</v>
      </c>
      <c r="N28" s="104" t="s">
        <v>345</v>
      </c>
      <c r="O28" s="105" t="s">
        <v>346</v>
      </c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ht="12.75" hidden="1" customHeight="1">
      <c r="A29" s="27">
        <v>1</v>
      </c>
      <c r="B29" s="100" t="s">
        <v>54</v>
      </c>
      <c r="C29" s="114">
        <v>26</v>
      </c>
      <c r="D29" s="115">
        <v>39</v>
      </c>
      <c r="E29" s="115">
        <v>14</v>
      </c>
      <c r="F29" s="115">
        <v>22</v>
      </c>
      <c r="G29" s="115">
        <v>3</v>
      </c>
      <c r="H29" s="115">
        <v>27</v>
      </c>
      <c r="I29" s="115">
        <v>18</v>
      </c>
      <c r="J29" s="115">
        <v>56</v>
      </c>
      <c r="K29" s="115">
        <v>6</v>
      </c>
      <c r="L29" s="115">
        <v>29</v>
      </c>
      <c r="M29" s="115">
        <v>52</v>
      </c>
      <c r="N29" s="115">
        <v>40</v>
      </c>
      <c r="O29" s="106">
        <f t="shared" ref="O29:O43" si="2">SUM(C29:N29)</f>
        <v>332</v>
      </c>
      <c r="P29" s="100"/>
      <c r="Q29" s="30">
        <v>0</v>
      </c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ht="12.75" hidden="1" customHeight="1">
      <c r="A30" s="27">
        <v>2</v>
      </c>
      <c r="B30" s="100" t="s">
        <v>82</v>
      </c>
      <c r="C30" s="114">
        <v>40</v>
      </c>
      <c r="D30" s="115">
        <v>79</v>
      </c>
      <c r="E30" s="115">
        <v>39</v>
      </c>
      <c r="F30" s="115">
        <v>41</v>
      </c>
      <c r="G30" s="115">
        <v>4</v>
      </c>
      <c r="H30" s="115">
        <v>49</v>
      </c>
      <c r="I30" s="115">
        <v>37</v>
      </c>
      <c r="J30" s="115">
        <v>91</v>
      </c>
      <c r="K30" s="115">
        <v>14</v>
      </c>
      <c r="L30" s="115">
        <v>32</v>
      </c>
      <c r="M30" s="115">
        <v>86</v>
      </c>
      <c r="N30" s="115">
        <v>88</v>
      </c>
      <c r="O30" s="106">
        <f t="shared" si="2"/>
        <v>600</v>
      </c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ht="12.75" hidden="1" customHeight="1">
      <c r="A31" s="27">
        <v>3</v>
      </c>
      <c r="B31" s="100" t="s">
        <v>105</v>
      </c>
      <c r="C31" s="114">
        <v>20</v>
      </c>
      <c r="D31" s="115">
        <v>45</v>
      </c>
      <c r="E31" s="115">
        <v>29</v>
      </c>
      <c r="F31" s="115">
        <v>18</v>
      </c>
      <c r="G31" s="115">
        <v>6</v>
      </c>
      <c r="H31" s="115">
        <v>33</v>
      </c>
      <c r="I31" s="115">
        <v>29</v>
      </c>
      <c r="J31" s="115">
        <v>57</v>
      </c>
      <c r="K31" s="115">
        <v>16</v>
      </c>
      <c r="L31" s="115">
        <v>23</v>
      </c>
      <c r="M31" s="115">
        <v>62</v>
      </c>
      <c r="N31" s="115">
        <v>54</v>
      </c>
      <c r="O31" s="106">
        <f t="shared" si="2"/>
        <v>392</v>
      </c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ht="12.75" hidden="1" customHeight="1">
      <c r="A32" s="27">
        <v>4</v>
      </c>
      <c r="B32" s="100" t="s">
        <v>118</v>
      </c>
      <c r="C32" s="114">
        <v>14</v>
      </c>
      <c r="D32" s="115">
        <v>24</v>
      </c>
      <c r="E32" s="115">
        <v>20</v>
      </c>
      <c r="F32" s="115">
        <v>26</v>
      </c>
      <c r="G32" s="115">
        <v>6</v>
      </c>
      <c r="H32" s="115">
        <v>14</v>
      </c>
      <c r="I32" s="115">
        <v>19</v>
      </c>
      <c r="J32" s="115">
        <v>32</v>
      </c>
      <c r="K32" s="115">
        <v>8</v>
      </c>
      <c r="L32" s="115">
        <v>25</v>
      </c>
      <c r="M32" s="115">
        <v>46</v>
      </c>
      <c r="N32" s="115">
        <v>49</v>
      </c>
      <c r="O32" s="106">
        <f t="shared" si="2"/>
        <v>283</v>
      </c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spans="1:26" ht="12.75" hidden="1" customHeight="1">
      <c r="A33" s="27">
        <v>5</v>
      </c>
      <c r="B33" s="100" t="s">
        <v>101</v>
      </c>
      <c r="C33" s="114">
        <v>15</v>
      </c>
      <c r="D33" s="115">
        <v>37</v>
      </c>
      <c r="E33" s="115">
        <v>28</v>
      </c>
      <c r="F33" s="115">
        <v>36</v>
      </c>
      <c r="G33" s="115">
        <v>12</v>
      </c>
      <c r="H33" s="115">
        <v>32</v>
      </c>
      <c r="I33" s="115">
        <v>36</v>
      </c>
      <c r="J33" s="115">
        <v>68</v>
      </c>
      <c r="K33" s="115">
        <v>12</v>
      </c>
      <c r="L33" s="115">
        <v>46</v>
      </c>
      <c r="M33" s="115">
        <v>77</v>
      </c>
      <c r="N33" s="115">
        <v>55</v>
      </c>
      <c r="O33" s="106">
        <f t="shared" si="2"/>
        <v>454</v>
      </c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spans="1:26" ht="12.75" hidden="1" customHeight="1">
      <c r="A34" s="27">
        <v>6</v>
      </c>
      <c r="B34" s="100" t="s">
        <v>160</v>
      </c>
      <c r="C34" s="114">
        <v>11</v>
      </c>
      <c r="D34" s="115">
        <v>22</v>
      </c>
      <c r="E34" s="115">
        <v>29</v>
      </c>
      <c r="F34" s="115">
        <v>27</v>
      </c>
      <c r="G34" s="115">
        <v>1</v>
      </c>
      <c r="H34" s="115">
        <v>28</v>
      </c>
      <c r="I34" s="115">
        <v>18</v>
      </c>
      <c r="J34" s="115">
        <v>51</v>
      </c>
      <c r="K34" s="115">
        <v>8</v>
      </c>
      <c r="L34" s="115">
        <v>18</v>
      </c>
      <c r="M34" s="115">
        <v>30</v>
      </c>
      <c r="N34" s="115">
        <v>29</v>
      </c>
      <c r="O34" s="106">
        <f t="shared" si="2"/>
        <v>272</v>
      </c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6" ht="12.75" hidden="1" customHeight="1">
      <c r="A35" s="27">
        <v>7</v>
      </c>
      <c r="B35" s="100" t="s">
        <v>179</v>
      </c>
      <c r="C35" s="114">
        <v>32</v>
      </c>
      <c r="D35" s="115">
        <v>40</v>
      </c>
      <c r="E35" s="115">
        <v>41</v>
      </c>
      <c r="F35" s="115">
        <v>28</v>
      </c>
      <c r="G35" s="115">
        <v>2</v>
      </c>
      <c r="H35" s="115">
        <v>46</v>
      </c>
      <c r="I35" s="115">
        <v>48</v>
      </c>
      <c r="J35" s="115">
        <v>79</v>
      </c>
      <c r="K35" s="115">
        <v>33</v>
      </c>
      <c r="L35" s="115">
        <v>50</v>
      </c>
      <c r="M35" s="115">
        <v>54</v>
      </c>
      <c r="N35" s="115">
        <v>64</v>
      </c>
      <c r="O35" s="106">
        <f t="shared" si="2"/>
        <v>517</v>
      </c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:26" ht="12.75" hidden="1" customHeight="1">
      <c r="A36" s="27">
        <v>8</v>
      </c>
      <c r="B36" s="100" t="s">
        <v>198</v>
      </c>
      <c r="C36" s="114">
        <v>19</v>
      </c>
      <c r="D36" s="115">
        <v>32</v>
      </c>
      <c r="E36" s="115">
        <v>28</v>
      </c>
      <c r="F36" s="115">
        <v>22</v>
      </c>
      <c r="G36" s="115">
        <v>1</v>
      </c>
      <c r="H36" s="115">
        <v>24</v>
      </c>
      <c r="I36" s="115">
        <v>23</v>
      </c>
      <c r="J36" s="115">
        <v>42</v>
      </c>
      <c r="K36" s="115">
        <v>14</v>
      </c>
      <c r="L36" s="115">
        <v>35</v>
      </c>
      <c r="M36" s="115">
        <v>29</v>
      </c>
      <c r="N36" s="115">
        <v>43</v>
      </c>
      <c r="O36" s="106">
        <f t="shared" si="2"/>
        <v>312</v>
      </c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spans="1:26" ht="12.75" hidden="1" customHeight="1">
      <c r="A37" s="27">
        <v>9</v>
      </c>
      <c r="B37" s="100" t="s">
        <v>208</v>
      </c>
      <c r="C37" s="114">
        <v>22</v>
      </c>
      <c r="D37" s="115">
        <v>27</v>
      </c>
      <c r="E37" s="115">
        <v>23</v>
      </c>
      <c r="F37" s="115">
        <v>20</v>
      </c>
      <c r="G37" s="115">
        <v>3</v>
      </c>
      <c r="H37" s="115">
        <v>25</v>
      </c>
      <c r="I37" s="115">
        <v>26</v>
      </c>
      <c r="J37" s="115">
        <v>29</v>
      </c>
      <c r="K37" s="115">
        <v>13</v>
      </c>
      <c r="L37" s="115">
        <v>21</v>
      </c>
      <c r="M37" s="115">
        <v>32</v>
      </c>
      <c r="N37" s="115">
        <v>43</v>
      </c>
      <c r="O37" s="106">
        <f t="shared" si="2"/>
        <v>284</v>
      </c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spans="1:26" ht="12.75" hidden="1" customHeight="1">
      <c r="A38" s="27">
        <v>10</v>
      </c>
      <c r="B38" s="100" t="s">
        <v>224</v>
      </c>
      <c r="C38" s="114">
        <v>10</v>
      </c>
      <c r="D38" s="115">
        <v>27</v>
      </c>
      <c r="E38" s="115">
        <v>25</v>
      </c>
      <c r="F38" s="115">
        <v>19</v>
      </c>
      <c r="G38" s="115">
        <v>2</v>
      </c>
      <c r="H38" s="115">
        <v>33</v>
      </c>
      <c r="I38" s="115">
        <v>21</v>
      </c>
      <c r="J38" s="115">
        <v>69</v>
      </c>
      <c r="K38" s="115">
        <v>10</v>
      </c>
      <c r="L38" s="115">
        <v>33</v>
      </c>
      <c r="M38" s="115">
        <v>54</v>
      </c>
      <c r="N38" s="115">
        <v>54</v>
      </c>
      <c r="O38" s="106">
        <f t="shared" si="2"/>
        <v>357</v>
      </c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spans="1:26" ht="12.75" hidden="1" customHeight="1">
      <c r="A39" s="27">
        <v>11</v>
      </c>
      <c r="B39" s="100" t="s">
        <v>242</v>
      </c>
      <c r="C39" s="114">
        <v>17</v>
      </c>
      <c r="D39" s="115">
        <v>12</v>
      </c>
      <c r="E39" s="115">
        <v>13</v>
      </c>
      <c r="F39" s="115">
        <v>8</v>
      </c>
      <c r="G39" s="115" t="s">
        <v>26</v>
      </c>
      <c r="H39" s="115">
        <v>15</v>
      </c>
      <c r="I39" s="115">
        <v>12</v>
      </c>
      <c r="J39" s="115">
        <v>34</v>
      </c>
      <c r="K39" s="115">
        <v>7</v>
      </c>
      <c r="L39" s="115">
        <v>31</v>
      </c>
      <c r="M39" s="115">
        <v>53</v>
      </c>
      <c r="N39" s="115">
        <v>37</v>
      </c>
      <c r="O39" s="106">
        <f t="shared" si="2"/>
        <v>239</v>
      </c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spans="1:26" ht="12.75" hidden="1" customHeight="1">
      <c r="A40" s="27">
        <v>12</v>
      </c>
      <c r="B40" s="100" t="s">
        <v>244</v>
      </c>
      <c r="C40" s="114">
        <v>25</v>
      </c>
      <c r="D40" s="115">
        <v>43</v>
      </c>
      <c r="E40" s="115">
        <v>22</v>
      </c>
      <c r="F40" s="115">
        <v>15</v>
      </c>
      <c r="G40" s="115" t="s">
        <v>26</v>
      </c>
      <c r="H40" s="115">
        <v>33</v>
      </c>
      <c r="I40" s="115">
        <v>25</v>
      </c>
      <c r="J40" s="115">
        <v>46</v>
      </c>
      <c r="K40" s="115">
        <v>6</v>
      </c>
      <c r="L40" s="115">
        <v>23</v>
      </c>
      <c r="M40" s="115">
        <v>43</v>
      </c>
      <c r="N40" s="115">
        <v>43</v>
      </c>
      <c r="O40" s="106">
        <f t="shared" si="2"/>
        <v>324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spans="1:26" ht="12.75" hidden="1" customHeight="1">
      <c r="A41" s="27">
        <v>13</v>
      </c>
      <c r="B41" s="100" t="s">
        <v>268</v>
      </c>
      <c r="C41" s="114">
        <v>33</v>
      </c>
      <c r="D41" s="115">
        <v>32</v>
      </c>
      <c r="E41" s="115">
        <v>34</v>
      </c>
      <c r="F41" s="115">
        <v>19</v>
      </c>
      <c r="G41" s="115">
        <v>6</v>
      </c>
      <c r="H41" s="115">
        <v>61</v>
      </c>
      <c r="I41" s="115">
        <v>27</v>
      </c>
      <c r="J41" s="115">
        <v>72</v>
      </c>
      <c r="K41" s="115">
        <v>10</v>
      </c>
      <c r="L41" s="115">
        <v>19</v>
      </c>
      <c r="M41" s="115">
        <v>60</v>
      </c>
      <c r="N41" s="115">
        <v>62</v>
      </c>
      <c r="O41" s="106">
        <f t="shared" si="2"/>
        <v>435</v>
      </c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1:26" ht="12.75" hidden="1" customHeight="1">
      <c r="A42" s="27">
        <v>14</v>
      </c>
      <c r="B42" s="100" t="s">
        <v>293</v>
      </c>
      <c r="C42" s="114">
        <v>54</v>
      </c>
      <c r="D42" s="115">
        <v>73</v>
      </c>
      <c r="E42" s="115">
        <v>85</v>
      </c>
      <c r="F42" s="115">
        <v>69</v>
      </c>
      <c r="G42" s="115">
        <v>12</v>
      </c>
      <c r="H42" s="115">
        <v>108</v>
      </c>
      <c r="I42" s="115">
        <v>67</v>
      </c>
      <c r="J42" s="115">
        <v>152</v>
      </c>
      <c r="K42" s="115">
        <v>33</v>
      </c>
      <c r="L42" s="115">
        <v>93</v>
      </c>
      <c r="M42" s="115">
        <v>117</v>
      </c>
      <c r="N42" s="115">
        <v>117</v>
      </c>
      <c r="O42" s="106">
        <f t="shared" si="2"/>
        <v>980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 ht="12.75" hidden="1" customHeight="1">
      <c r="A43" s="107">
        <v>15</v>
      </c>
      <c r="B43" s="108" t="s">
        <v>310</v>
      </c>
      <c r="C43" s="116">
        <v>23</v>
      </c>
      <c r="D43" s="117">
        <v>32</v>
      </c>
      <c r="E43" s="117">
        <v>34</v>
      </c>
      <c r="F43" s="117">
        <v>24</v>
      </c>
      <c r="G43" s="117">
        <v>7</v>
      </c>
      <c r="H43" s="117">
        <v>45</v>
      </c>
      <c r="I43" s="117">
        <v>23</v>
      </c>
      <c r="J43" s="117">
        <v>76</v>
      </c>
      <c r="K43" s="117">
        <v>12</v>
      </c>
      <c r="L43" s="117">
        <v>33</v>
      </c>
      <c r="M43" s="117">
        <v>55</v>
      </c>
      <c r="N43" s="117">
        <v>48</v>
      </c>
      <c r="O43" s="106">
        <f t="shared" si="2"/>
        <v>412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19.5" hidden="1" customHeight="1">
      <c r="A44" s="289" t="s">
        <v>347</v>
      </c>
      <c r="B44" s="288"/>
      <c r="C44" s="111">
        <f t="shared" ref="C44:O44" si="3">SUM(C29:C43)</f>
        <v>361</v>
      </c>
      <c r="D44" s="112">
        <f t="shared" si="3"/>
        <v>564</v>
      </c>
      <c r="E44" s="112">
        <f t="shared" si="3"/>
        <v>464</v>
      </c>
      <c r="F44" s="112">
        <f t="shared" si="3"/>
        <v>394</v>
      </c>
      <c r="G44" s="112">
        <f t="shared" si="3"/>
        <v>65</v>
      </c>
      <c r="H44" s="112">
        <f t="shared" si="3"/>
        <v>573</v>
      </c>
      <c r="I44" s="112">
        <f t="shared" si="3"/>
        <v>429</v>
      </c>
      <c r="J44" s="112">
        <f t="shared" si="3"/>
        <v>954</v>
      </c>
      <c r="K44" s="112">
        <f t="shared" si="3"/>
        <v>202</v>
      </c>
      <c r="L44" s="112">
        <f t="shared" si="3"/>
        <v>511</v>
      </c>
      <c r="M44" s="112">
        <f t="shared" si="3"/>
        <v>850</v>
      </c>
      <c r="N44" s="112">
        <f t="shared" si="3"/>
        <v>826</v>
      </c>
      <c r="O44" s="113">
        <f t="shared" si="3"/>
        <v>6193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ht="12.7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 ht="12.75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ht="12.75" customHeight="1">
      <c r="A47" s="276" t="s">
        <v>324</v>
      </c>
      <c r="B47" s="290"/>
      <c r="C47" s="274" t="s">
        <v>8</v>
      </c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1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ht="12.75" customHeight="1">
      <c r="A48" s="278"/>
      <c r="B48" s="291"/>
      <c r="C48" s="294" t="s">
        <v>325</v>
      </c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8"/>
      <c r="O48" s="295" t="s">
        <v>326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spans="1:26" ht="12.75" customHeight="1">
      <c r="A49" s="292"/>
      <c r="B49" s="293"/>
      <c r="C49" s="101" t="s">
        <v>327</v>
      </c>
      <c r="D49" s="102" t="s">
        <v>328</v>
      </c>
      <c r="E49" s="102" t="s">
        <v>329</v>
      </c>
      <c r="F49" s="102" t="s">
        <v>330</v>
      </c>
      <c r="G49" s="102" t="s">
        <v>331</v>
      </c>
      <c r="H49" s="102" t="s">
        <v>332</v>
      </c>
      <c r="I49" s="102" t="s">
        <v>333</v>
      </c>
      <c r="J49" s="102" t="s">
        <v>334</v>
      </c>
      <c r="K49" s="102" t="s">
        <v>335</v>
      </c>
      <c r="L49" s="102" t="s">
        <v>336</v>
      </c>
      <c r="M49" s="102" t="s">
        <v>337</v>
      </c>
      <c r="N49" s="102" t="s">
        <v>338</v>
      </c>
      <c r="O49" s="296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ht="12.75" customHeight="1">
      <c r="A50" s="287" t="s">
        <v>19</v>
      </c>
      <c r="B50" s="288"/>
      <c r="C50" s="103" t="s">
        <v>20</v>
      </c>
      <c r="D50" s="104" t="s">
        <v>21</v>
      </c>
      <c r="E50" s="104" t="s">
        <v>22</v>
      </c>
      <c r="F50" s="104" t="s">
        <v>23</v>
      </c>
      <c r="G50" s="104" t="s">
        <v>24</v>
      </c>
      <c r="H50" s="104" t="s">
        <v>339</v>
      </c>
      <c r="I50" s="104" t="s">
        <v>340</v>
      </c>
      <c r="J50" s="104" t="s">
        <v>341</v>
      </c>
      <c r="K50" s="104" t="s">
        <v>342</v>
      </c>
      <c r="L50" s="104" t="s">
        <v>343</v>
      </c>
      <c r="M50" s="104" t="s">
        <v>344</v>
      </c>
      <c r="N50" s="104" t="s">
        <v>345</v>
      </c>
      <c r="O50" s="105" t="s">
        <v>346</v>
      </c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spans="1:26" ht="12.75" customHeight="1">
      <c r="A51" s="27">
        <v>1</v>
      </c>
      <c r="B51" s="100" t="s">
        <v>54</v>
      </c>
      <c r="C51" s="118">
        <v>28</v>
      </c>
      <c r="D51" s="118">
        <v>38</v>
      </c>
      <c r="E51" s="118">
        <v>23</v>
      </c>
      <c r="F51" s="118">
        <v>17</v>
      </c>
      <c r="G51" s="118">
        <v>28</v>
      </c>
      <c r="H51" s="118">
        <v>21</v>
      </c>
      <c r="I51" s="118">
        <v>53</v>
      </c>
      <c r="J51" s="118">
        <v>8</v>
      </c>
      <c r="K51" s="118">
        <v>5</v>
      </c>
      <c r="L51" s="118">
        <v>24</v>
      </c>
      <c r="M51" s="118">
        <v>42</v>
      </c>
      <c r="N51" s="118">
        <v>34</v>
      </c>
      <c r="O51" s="106">
        <f t="shared" ref="O51:O65" si="4">SUM(C51:N51)</f>
        <v>321</v>
      </c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26" ht="12.75" customHeight="1">
      <c r="A52" s="27">
        <v>2</v>
      </c>
      <c r="B52" s="100" t="s">
        <v>82</v>
      </c>
      <c r="C52" s="118">
        <v>37</v>
      </c>
      <c r="D52" s="118">
        <v>56</v>
      </c>
      <c r="E52" s="118">
        <v>64</v>
      </c>
      <c r="F52" s="118">
        <v>40</v>
      </c>
      <c r="G52" s="118">
        <v>68</v>
      </c>
      <c r="H52" s="118">
        <v>23</v>
      </c>
      <c r="I52" s="118">
        <v>76</v>
      </c>
      <c r="J52" s="118">
        <v>19</v>
      </c>
      <c r="K52" s="118">
        <v>17</v>
      </c>
      <c r="L52" s="118">
        <v>58</v>
      </c>
      <c r="M52" s="118">
        <v>68</v>
      </c>
      <c r="N52" s="118">
        <v>46</v>
      </c>
      <c r="O52" s="106">
        <f t="shared" si="4"/>
        <v>572</v>
      </c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spans="1:26" ht="12.75" customHeight="1">
      <c r="A53" s="27">
        <v>3</v>
      </c>
      <c r="B53" s="100" t="s">
        <v>105</v>
      </c>
      <c r="C53" s="118">
        <v>35</v>
      </c>
      <c r="D53" s="118">
        <v>27</v>
      </c>
      <c r="E53" s="118">
        <v>37</v>
      </c>
      <c r="F53" s="118">
        <v>15</v>
      </c>
      <c r="G53" s="118">
        <v>28</v>
      </c>
      <c r="H53" s="118">
        <v>15</v>
      </c>
      <c r="I53" s="118">
        <v>61</v>
      </c>
      <c r="J53" s="118">
        <v>29</v>
      </c>
      <c r="K53" s="118">
        <v>8</v>
      </c>
      <c r="L53" s="118">
        <v>34</v>
      </c>
      <c r="M53" s="118">
        <v>43</v>
      </c>
      <c r="N53" s="118">
        <v>33</v>
      </c>
      <c r="O53" s="106">
        <f t="shared" si="4"/>
        <v>365</v>
      </c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spans="1:26" ht="12.75" customHeight="1">
      <c r="A54" s="27">
        <v>4</v>
      </c>
      <c r="B54" s="100" t="s">
        <v>118</v>
      </c>
      <c r="C54" s="118">
        <v>30</v>
      </c>
      <c r="D54" s="118">
        <v>29</v>
      </c>
      <c r="E54" s="118">
        <v>28</v>
      </c>
      <c r="F54" s="118">
        <v>26</v>
      </c>
      <c r="G54" s="118">
        <v>23</v>
      </c>
      <c r="H54" s="118">
        <v>18</v>
      </c>
      <c r="I54" s="118">
        <v>40</v>
      </c>
      <c r="J54" s="118">
        <v>17</v>
      </c>
      <c r="K54" s="118">
        <v>10</v>
      </c>
      <c r="L54" s="118">
        <v>24</v>
      </c>
      <c r="M54" s="118">
        <v>32</v>
      </c>
      <c r="N54" s="118">
        <v>21</v>
      </c>
      <c r="O54" s="106">
        <f t="shared" si="4"/>
        <v>298</v>
      </c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spans="1:26" ht="12.75" customHeight="1">
      <c r="A55" s="27">
        <v>5</v>
      </c>
      <c r="B55" s="100" t="s">
        <v>101</v>
      </c>
      <c r="C55" s="118">
        <v>39</v>
      </c>
      <c r="D55" s="118">
        <v>34</v>
      </c>
      <c r="E55" s="118">
        <v>56</v>
      </c>
      <c r="F55" s="118">
        <v>23</v>
      </c>
      <c r="G55" s="118">
        <v>35</v>
      </c>
      <c r="H55" s="118">
        <v>28</v>
      </c>
      <c r="I55" s="118">
        <v>68</v>
      </c>
      <c r="J55" s="118">
        <v>35</v>
      </c>
      <c r="K55" s="118">
        <v>9</v>
      </c>
      <c r="L55" s="118">
        <v>24</v>
      </c>
      <c r="M55" s="118">
        <v>55</v>
      </c>
      <c r="N55" s="118">
        <v>47</v>
      </c>
      <c r="O55" s="106">
        <f t="shared" si="4"/>
        <v>453</v>
      </c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spans="1:26" ht="12.75" customHeight="1">
      <c r="A56" s="27">
        <v>6</v>
      </c>
      <c r="B56" s="100" t="s">
        <v>160</v>
      </c>
      <c r="C56" s="118">
        <v>18</v>
      </c>
      <c r="D56" s="118">
        <v>31</v>
      </c>
      <c r="E56" s="118">
        <v>37</v>
      </c>
      <c r="F56" s="118">
        <v>11</v>
      </c>
      <c r="G56" s="118">
        <v>17</v>
      </c>
      <c r="H56" s="118">
        <v>22</v>
      </c>
      <c r="I56" s="118">
        <v>46</v>
      </c>
      <c r="J56" s="118">
        <v>9</v>
      </c>
      <c r="K56" s="118">
        <v>11</v>
      </c>
      <c r="L56" s="118">
        <v>17</v>
      </c>
      <c r="M56" s="118">
        <v>42</v>
      </c>
      <c r="N56" s="118">
        <v>26</v>
      </c>
      <c r="O56" s="106">
        <f t="shared" si="4"/>
        <v>287</v>
      </c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spans="1:26" ht="12.75" customHeight="1">
      <c r="A57" s="27">
        <v>7</v>
      </c>
      <c r="B57" s="100" t="s">
        <v>179</v>
      </c>
      <c r="C57" s="118">
        <v>41</v>
      </c>
      <c r="D57" s="118">
        <v>20</v>
      </c>
      <c r="E57" s="118">
        <v>41</v>
      </c>
      <c r="F57" s="118">
        <v>23</v>
      </c>
      <c r="G57" s="118">
        <v>50</v>
      </c>
      <c r="H57" s="118">
        <v>28</v>
      </c>
      <c r="I57" s="118">
        <v>63</v>
      </c>
      <c r="J57" s="118">
        <v>28</v>
      </c>
      <c r="K57" s="118">
        <v>46</v>
      </c>
      <c r="L57" s="118">
        <v>39</v>
      </c>
      <c r="M57" s="118">
        <v>70</v>
      </c>
      <c r="N57" s="118">
        <v>45</v>
      </c>
      <c r="O57" s="106">
        <f t="shared" si="4"/>
        <v>494</v>
      </c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spans="1:26" ht="12.75" customHeight="1">
      <c r="A58" s="27">
        <v>8</v>
      </c>
      <c r="B58" s="100" t="s">
        <v>198</v>
      </c>
      <c r="C58" s="118">
        <v>22</v>
      </c>
      <c r="D58" s="118">
        <v>21</v>
      </c>
      <c r="E58" s="118">
        <v>20</v>
      </c>
      <c r="F58" s="118">
        <v>15</v>
      </c>
      <c r="G58" s="118">
        <v>24</v>
      </c>
      <c r="H58" s="118">
        <v>19</v>
      </c>
      <c r="I58" s="118">
        <v>44</v>
      </c>
      <c r="J58" s="118">
        <v>16</v>
      </c>
      <c r="K58" s="118">
        <v>8</v>
      </c>
      <c r="L58" s="118">
        <v>24</v>
      </c>
      <c r="M58" s="118">
        <v>33</v>
      </c>
      <c r="N58" s="118">
        <v>33</v>
      </c>
      <c r="O58" s="106">
        <f t="shared" si="4"/>
        <v>279</v>
      </c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spans="1:26" ht="12.75" customHeight="1">
      <c r="A59" s="27">
        <v>9</v>
      </c>
      <c r="B59" s="100" t="s">
        <v>208</v>
      </c>
      <c r="C59" s="118">
        <v>29</v>
      </c>
      <c r="D59" s="118">
        <v>19</v>
      </c>
      <c r="E59" s="118">
        <v>34</v>
      </c>
      <c r="F59" s="118">
        <v>18</v>
      </c>
      <c r="G59" s="118">
        <v>11</v>
      </c>
      <c r="H59" s="118">
        <v>17</v>
      </c>
      <c r="I59" s="118">
        <v>42</v>
      </c>
      <c r="J59" s="118">
        <v>17</v>
      </c>
      <c r="K59" s="118">
        <v>7</v>
      </c>
      <c r="L59" s="118">
        <v>17</v>
      </c>
      <c r="M59" s="118">
        <v>38</v>
      </c>
      <c r="N59" s="118">
        <v>25</v>
      </c>
      <c r="O59" s="106">
        <f t="shared" si="4"/>
        <v>274</v>
      </c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spans="1:26" ht="12.75" customHeight="1">
      <c r="A60" s="27">
        <v>10</v>
      </c>
      <c r="B60" s="100" t="s">
        <v>224</v>
      </c>
      <c r="C60" s="118">
        <v>39</v>
      </c>
      <c r="D60" s="118">
        <v>42</v>
      </c>
      <c r="E60" s="118">
        <v>40</v>
      </c>
      <c r="F60" s="118">
        <v>16</v>
      </c>
      <c r="G60" s="118">
        <v>36</v>
      </c>
      <c r="H60" s="118">
        <v>29</v>
      </c>
      <c r="I60" s="118">
        <v>67</v>
      </c>
      <c r="J60" s="118">
        <v>22</v>
      </c>
      <c r="K60" s="118">
        <v>15</v>
      </c>
      <c r="L60" s="118">
        <v>27</v>
      </c>
      <c r="M60" s="118">
        <v>46</v>
      </c>
      <c r="N60" s="118">
        <v>42</v>
      </c>
      <c r="O60" s="106">
        <f t="shared" si="4"/>
        <v>421</v>
      </c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spans="1:26" ht="12.75" customHeight="1">
      <c r="A61" s="27">
        <v>11</v>
      </c>
      <c r="B61" s="100" t="s">
        <v>242</v>
      </c>
      <c r="C61" s="118">
        <v>23</v>
      </c>
      <c r="D61" s="118">
        <v>29</v>
      </c>
      <c r="E61" s="118">
        <v>27</v>
      </c>
      <c r="F61" s="118">
        <v>16</v>
      </c>
      <c r="G61" s="118">
        <v>30</v>
      </c>
      <c r="H61" s="118">
        <v>16</v>
      </c>
      <c r="I61" s="118">
        <v>19</v>
      </c>
      <c r="J61" s="118">
        <v>34</v>
      </c>
      <c r="K61" s="118">
        <v>8</v>
      </c>
      <c r="L61" s="118">
        <v>15</v>
      </c>
      <c r="M61" s="118">
        <v>41</v>
      </c>
      <c r="N61" s="118">
        <v>31</v>
      </c>
      <c r="O61" s="106">
        <f t="shared" si="4"/>
        <v>289</v>
      </c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spans="1:26" ht="12.75" customHeight="1">
      <c r="A62" s="27">
        <v>12</v>
      </c>
      <c r="B62" s="100" t="s">
        <v>244</v>
      </c>
      <c r="C62" s="118">
        <v>24</v>
      </c>
      <c r="D62" s="118">
        <v>26</v>
      </c>
      <c r="E62" s="118">
        <v>23</v>
      </c>
      <c r="F62" s="118">
        <v>10</v>
      </c>
      <c r="G62" s="118">
        <v>38</v>
      </c>
      <c r="H62" s="118">
        <v>22</v>
      </c>
      <c r="I62" s="118">
        <v>54</v>
      </c>
      <c r="J62" s="118">
        <v>14</v>
      </c>
      <c r="K62" s="118">
        <v>20</v>
      </c>
      <c r="L62" s="118">
        <v>20</v>
      </c>
      <c r="M62" s="118">
        <v>43</v>
      </c>
      <c r="N62" s="118">
        <v>39</v>
      </c>
      <c r="O62" s="106">
        <f t="shared" si="4"/>
        <v>333</v>
      </c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spans="1:26" ht="12.75" customHeight="1">
      <c r="A63" s="27">
        <v>13</v>
      </c>
      <c r="B63" s="100" t="s">
        <v>268</v>
      </c>
      <c r="C63" s="118">
        <v>28</v>
      </c>
      <c r="D63" s="118">
        <v>28</v>
      </c>
      <c r="E63" s="118">
        <v>28</v>
      </c>
      <c r="F63" s="118">
        <v>18</v>
      </c>
      <c r="G63" s="118">
        <v>46</v>
      </c>
      <c r="H63" s="118">
        <v>34</v>
      </c>
      <c r="I63" s="118">
        <v>75</v>
      </c>
      <c r="J63" s="118">
        <v>18</v>
      </c>
      <c r="K63" s="118">
        <v>21</v>
      </c>
      <c r="L63" s="118">
        <v>34</v>
      </c>
      <c r="M63" s="118">
        <v>56</v>
      </c>
      <c r="N63" s="118">
        <v>39</v>
      </c>
      <c r="O63" s="106">
        <f t="shared" si="4"/>
        <v>425</v>
      </c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spans="1:26" ht="12.75" customHeight="1">
      <c r="A64" s="27">
        <v>14</v>
      </c>
      <c r="B64" s="100" t="s">
        <v>293</v>
      </c>
      <c r="C64" s="118">
        <v>56</v>
      </c>
      <c r="D64" s="118">
        <v>73</v>
      </c>
      <c r="E64" s="118">
        <v>108</v>
      </c>
      <c r="F64" s="118">
        <v>54</v>
      </c>
      <c r="G64" s="118">
        <v>107</v>
      </c>
      <c r="H64" s="118">
        <v>67</v>
      </c>
      <c r="I64" s="118">
        <v>166</v>
      </c>
      <c r="J64" s="118">
        <v>63</v>
      </c>
      <c r="K64" s="118">
        <v>57</v>
      </c>
      <c r="L64" s="118">
        <v>80</v>
      </c>
      <c r="M64" s="118">
        <v>98</v>
      </c>
      <c r="N64" s="118">
        <v>99</v>
      </c>
      <c r="O64" s="106">
        <f t="shared" si="4"/>
        <v>1028</v>
      </c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spans="1:26" ht="12.75" customHeight="1">
      <c r="A65" s="107">
        <v>15</v>
      </c>
      <c r="B65" s="108" t="s">
        <v>310</v>
      </c>
      <c r="C65" s="118">
        <v>31</v>
      </c>
      <c r="D65" s="118">
        <v>24</v>
      </c>
      <c r="E65" s="118">
        <v>33</v>
      </c>
      <c r="F65" s="118">
        <v>14</v>
      </c>
      <c r="G65" s="118">
        <v>51</v>
      </c>
      <c r="H65" s="118">
        <v>24</v>
      </c>
      <c r="I65" s="118">
        <v>60</v>
      </c>
      <c r="J65" s="118">
        <v>25</v>
      </c>
      <c r="K65" s="118">
        <v>9</v>
      </c>
      <c r="L65" s="118">
        <v>24</v>
      </c>
      <c r="M65" s="118">
        <v>61</v>
      </c>
      <c r="N65" s="118">
        <v>41</v>
      </c>
      <c r="O65" s="106">
        <f t="shared" si="4"/>
        <v>397</v>
      </c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spans="1:26" ht="12.75" customHeight="1">
      <c r="A66" s="289" t="s">
        <v>347</v>
      </c>
      <c r="B66" s="288"/>
      <c r="C66" s="111">
        <f t="shared" ref="C66:O66" si="5">SUM(C51:C65)</f>
        <v>480</v>
      </c>
      <c r="D66" s="112">
        <f t="shared" si="5"/>
        <v>497</v>
      </c>
      <c r="E66" s="112">
        <f t="shared" si="5"/>
        <v>599</v>
      </c>
      <c r="F66" s="112">
        <f t="shared" si="5"/>
        <v>316</v>
      </c>
      <c r="G66" s="112">
        <f t="shared" si="5"/>
        <v>592</v>
      </c>
      <c r="H66" s="112">
        <f t="shared" si="5"/>
        <v>383</v>
      </c>
      <c r="I66" s="112">
        <f t="shared" si="5"/>
        <v>934</v>
      </c>
      <c r="J66" s="112">
        <f t="shared" si="5"/>
        <v>354</v>
      </c>
      <c r="K66" s="112">
        <f t="shared" si="5"/>
        <v>251</v>
      </c>
      <c r="L66" s="112">
        <f t="shared" si="5"/>
        <v>461</v>
      </c>
      <c r="M66" s="112">
        <f t="shared" si="5"/>
        <v>768</v>
      </c>
      <c r="N66" s="112">
        <f t="shared" si="5"/>
        <v>601</v>
      </c>
      <c r="O66" s="113">
        <f t="shared" si="5"/>
        <v>6236</v>
      </c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spans="1:26" ht="12.75" customHeight="1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spans="1:26" ht="12.7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spans="1:26" ht="12.75" customHeight="1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spans="1:26" ht="12.75" customHeight="1">
      <c r="A70" s="276" t="s">
        <v>324</v>
      </c>
      <c r="B70" s="290"/>
      <c r="C70" s="275" t="s">
        <v>9</v>
      </c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1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spans="1:26" ht="12.75" customHeight="1">
      <c r="A71" s="278"/>
      <c r="B71" s="291"/>
      <c r="C71" s="294" t="s">
        <v>325</v>
      </c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8"/>
      <c r="O71" s="295" t="s">
        <v>326</v>
      </c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spans="1:26" ht="12.75" customHeight="1">
      <c r="A72" s="292"/>
      <c r="B72" s="293"/>
      <c r="C72" s="101" t="s">
        <v>327</v>
      </c>
      <c r="D72" s="102" t="s">
        <v>328</v>
      </c>
      <c r="E72" s="102" t="s">
        <v>329</v>
      </c>
      <c r="F72" s="102" t="s">
        <v>330</v>
      </c>
      <c r="G72" s="102" t="s">
        <v>331</v>
      </c>
      <c r="H72" s="102" t="s">
        <v>332</v>
      </c>
      <c r="I72" s="102" t="s">
        <v>333</v>
      </c>
      <c r="J72" s="102" t="s">
        <v>334</v>
      </c>
      <c r="K72" s="102" t="s">
        <v>335</v>
      </c>
      <c r="L72" s="102" t="s">
        <v>336</v>
      </c>
      <c r="M72" s="102" t="s">
        <v>337</v>
      </c>
      <c r="N72" s="102" t="s">
        <v>338</v>
      </c>
      <c r="O72" s="296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spans="1:26" ht="12.75" customHeight="1">
      <c r="A73" s="287" t="s">
        <v>19</v>
      </c>
      <c r="B73" s="288"/>
      <c r="C73" s="103" t="s">
        <v>20</v>
      </c>
      <c r="D73" s="104" t="s">
        <v>21</v>
      </c>
      <c r="E73" s="104" t="s">
        <v>22</v>
      </c>
      <c r="F73" s="104" t="s">
        <v>23</v>
      </c>
      <c r="G73" s="104" t="s">
        <v>24</v>
      </c>
      <c r="H73" s="104" t="s">
        <v>339</v>
      </c>
      <c r="I73" s="104" t="s">
        <v>340</v>
      </c>
      <c r="J73" s="104" t="s">
        <v>341</v>
      </c>
      <c r="K73" s="104" t="s">
        <v>342</v>
      </c>
      <c r="L73" s="104" t="s">
        <v>343</v>
      </c>
      <c r="M73" s="104" t="s">
        <v>344</v>
      </c>
      <c r="N73" s="104" t="s">
        <v>345</v>
      </c>
      <c r="O73" s="105" t="s">
        <v>346</v>
      </c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spans="1:26" ht="12.75" customHeight="1">
      <c r="A74" s="27">
        <v>1</v>
      </c>
      <c r="B74" s="100" t="s">
        <v>54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9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spans="1:26" ht="12.75" customHeight="1">
      <c r="A75" s="27">
        <v>2</v>
      </c>
      <c r="B75" s="100" t="s">
        <v>82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9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spans="1:26" ht="12.75" customHeight="1">
      <c r="A76" s="27">
        <v>3</v>
      </c>
      <c r="B76" s="100" t="s">
        <v>105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9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spans="1:26" ht="12.75" customHeight="1">
      <c r="A77" s="27">
        <v>4</v>
      </c>
      <c r="B77" s="100" t="s">
        <v>118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9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spans="1:26" ht="12.75" customHeight="1">
      <c r="A78" s="27">
        <v>5</v>
      </c>
      <c r="B78" s="100" t="s">
        <v>101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9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spans="1:26" ht="12.75" customHeight="1">
      <c r="A79" s="27">
        <v>6</v>
      </c>
      <c r="B79" s="100" t="s">
        <v>160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9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spans="1:26" ht="12.75" customHeight="1">
      <c r="A80" s="27">
        <v>7</v>
      </c>
      <c r="B80" s="100" t="s">
        <v>179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9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6" ht="12.75" customHeight="1">
      <c r="A81" s="27">
        <v>8</v>
      </c>
      <c r="B81" s="100" t="s">
        <v>198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9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spans="1:26" ht="12.75" customHeight="1">
      <c r="A82" s="27">
        <v>9</v>
      </c>
      <c r="B82" s="100" t="s">
        <v>208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9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spans="1:26" ht="12.75" customHeight="1">
      <c r="A83" s="27">
        <v>10</v>
      </c>
      <c r="B83" s="100" t="s">
        <v>224</v>
      </c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9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spans="1:26" ht="12.75" customHeight="1">
      <c r="A84" s="27">
        <v>11</v>
      </c>
      <c r="B84" s="100" t="s">
        <v>242</v>
      </c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9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spans="1:26" ht="12.75" customHeight="1">
      <c r="A85" s="27">
        <v>12</v>
      </c>
      <c r="B85" s="100" t="s">
        <v>244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9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spans="1:26" ht="12.75" customHeight="1">
      <c r="A86" s="27">
        <v>13</v>
      </c>
      <c r="B86" s="100" t="s">
        <v>268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9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spans="1:26" ht="12.75" customHeight="1">
      <c r="A87" s="27">
        <v>14</v>
      </c>
      <c r="B87" s="100" t="s">
        <v>293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9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spans="1:26" ht="12.75" customHeight="1">
      <c r="A88" s="107">
        <v>15</v>
      </c>
      <c r="B88" s="108" t="s">
        <v>310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9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spans="1:26" ht="12.75" customHeight="1">
      <c r="A89" s="289" t="s">
        <v>347</v>
      </c>
      <c r="B89" s="288"/>
      <c r="C89" s="12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2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spans="1:26" ht="12.7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spans="1:26" ht="12.75" customHeigh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spans="1:26" ht="12.75" customHeigh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spans="1:26" ht="12.75" customHeight="1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spans="1:26" ht="12.75" customHeigh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spans="1:26" ht="12.75" customHeight="1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spans="1:26" ht="12.75" customHeight="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spans="1:26" ht="12.75" customHeight="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spans="1:26" ht="12.75" customHeight="1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spans="1:26" ht="12.75" customHeight="1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spans="1:26" ht="12.75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spans="1:26" ht="12.75" customHeight="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spans="1:26" ht="12.75" customHeight="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spans="1:26" ht="12.75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spans="1:26" ht="12.75" customHeight="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spans="1:26" ht="12.75" customHeight="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spans="1:26" ht="12.75" customHeigh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spans="1:26" ht="12.75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spans="1:26" ht="12.75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spans="1:26" ht="12.75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spans="1:26" ht="12.75" customHeight="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spans="1:26" ht="12.75" customHeight="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spans="1:26" ht="12.75" customHeight="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spans="1:26" ht="12.75" customHeight="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spans="1:26" ht="12.75" customHeigh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spans="1:26" ht="12.75" customHeight="1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spans="1:26" ht="12.75" customHeight="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spans="1:26" ht="12.75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spans="1:26" ht="12.75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spans="1:26" ht="12.75" customHeight="1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spans="1:26" ht="12.75" customHeight="1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spans="1:26" ht="12.75" customHeight="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spans="1:26" ht="12.75" customHeight="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spans="1:26" ht="12.75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spans="1:26" ht="12.75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spans="1:26" ht="12.75" customHeight="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spans="1:26" ht="12.75" customHeight="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spans="1:26" ht="12.75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spans="1:26" ht="12.75" customHeight="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spans="1:26" ht="12.75" customHeight="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spans="1:26" ht="12.75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spans="1:26" ht="12.75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spans="1:26" ht="12.75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spans="1:26" ht="12.75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spans="1:26" ht="12.75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spans="1:26" ht="12.75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spans="1:26" ht="12.75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spans="1:26" ht="12.75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spans="1:26" ht="12.75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spans="1:26" ht="12.75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spans="1:26" ht="12.75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spans="1:26" ht="12.75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spans="1:26" ht="12.75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spans="1:26" ht="12.75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spans="1:26" ht="12.75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spans="1:26" ht="12.75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spans="1:26" ht="12.75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spans="1:26" ht="12.75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spans="1:26" ht="12.75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spans="1:26" ht="12.75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spans="1:26" ht="12.75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spans="1:26" ht="12.75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spans="1:26" ht="12.75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spans="1:26" ht="12.75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spans="1:26" ht="12.75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spans="1:26" ht="12.75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spans="1:26" ht="12.75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spans="1:26" ht="12.75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spans="1:26" ht="12.75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spans="1:26" ht="12.75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spans="1:26" ht="12.75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spans="1:26" ht="12.75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spans="1:26" ht="12.75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spans="1:26" ht="12.75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spans="1:26" ht="12.75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spans="1:26" ht="12.75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spans="1:26" ht="12.75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spans="1:26" ht="12.75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spans="1:26" ht="12.75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spans="1:26" ht="12.75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spans="1:26" ht="12.75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spans="1:26" ht="12.75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spans="1:26" ht="12.75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spans="1:26" ht="12.75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spans="1:26" ht="12.75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spans="1:26" ht="12.75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spans="1:26" ht="12.75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spans="1:26" ht="12.75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spans="1:26" ht="12.75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spans="1:26" ht="12.75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spans="1:26" ht="12.75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spans="1:26" ht="12.75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spans="1:26" ht="12.75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spans="1:26" ht="12.75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spans="1:26" ht="12.75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spans="1:26" ht="12.75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spans="1:26" ht="12.75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spans="1:26" ht="12.75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spans="1:26" ht="12.75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spans="1:26" ht="12.75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spans="1:26" ht="12.75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spans="1:26" ht="12.75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spans="1:26" ht="12.75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spans="1:26" ht="12.75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spans="1:26" ht="12.75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spans="1:26" ht="12.75" customHeight="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spans="1:26" ht="12.75" customHeight="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spans="1:26" ht="12.75" customHeight="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spans="1:26" ht="15.75" customHeight="1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</row>
    <row r="199" spans="1:26" ht="15.75" customHeight="1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</row>
    <row r="200" spans="1:26" ht="15.75" customHeight="1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</row>
    <row r="201" spans="1:26" ht="15.75" customHeight="1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</row>
    <row r="202" spans="1:26" ht="15.75" customHeight="1">
      <c r="A202" s="123"/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</row>
    <row r="203" spans="1:26" ht="15.75" customHeight="1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</row>
    <row r="204" spans="1:26" ht="15.75" customHeight="1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</row>
    <row r="205" spans="1:26" ht="15.75" customHeight="1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</row>
    <row r="206" spans="1:26" ht="15.75" customHeight="1">
      <c r="A206" s="123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</row>
    <row r="207" spans="1:26" ht="15.75" customHeight="1">
      <c r="A207" s="123"/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</row>
    <row r="208" spans="1:26" ht="15.75" customHeight="1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</row>
    <row r="209" spans="1:26" ht="15.75" customHeight="1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</row>
    <row r="210" spans="1:26" ht="15.75" customHeight="1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</row>
    <row r="211" spans="1:26" ht="15.75" customHeight="1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</row>
    <row r="212" spans="1:26" ht="15.75" customHeight="1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</row>
    <row r="213" spans="1:26" ht="15.75" customHeight="1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</row>
    <row r="214" spans="1:26" ht="15.75" customHeight="1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</row>
    <row r="215" spans="1:26" ht="15.75" customHeight="1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spans="1:26" ht="15.75" customHeight="1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spans="1:26" ht="15.75" customHeight="1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6" ht="15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spans="1:26" ht="15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spans="1:26" ht="15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spans="1:26" ht="15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spans="1:26" ht="15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spans="1:26" ht="15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spans="1:26" ht="15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spans="1:26" ht="15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spans="1:26" ht="15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spans="1:26" ht="15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spans="1:26" ht="15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spans="1:26" ht="15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spans="1:26" ht="15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spans="1:26" ht="15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spans="1:26" ht="15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spans="1:26" ht="15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spans="1:26" ht="15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spans="1:26" ht="15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spans="1:26" ht="15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spans="1:26" ht="15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spans="1:26" ht="15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spans="1:26" ht="15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spans="1:26" ht="15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spans="1:26" ht="15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spans="1:26" ht="15.75" customHeigh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spans="1:26" ht="15.75" customHeight="1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spans="1:26" ht="15.75" customHeigh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spans="1:26" ht="15.75" customHeight="1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spans="1:26" ht="15.75" customHeigh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spans="1:26" ht="15.75" customHeight="1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spans="1:26" ht="15.75" customHeight="1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spans="1:26" ht="15.75" customHeight="1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6" ht="15.75" customHeight="1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spans="1:26" ht="15.75" customHeight="1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spans="1:26" ht="15.75" customHeight="1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spans="1:26" ht="15.75" customHeight="1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spans="1:26" ht="15.75" customHeight="1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spans="1:26" ht="15.75" customHeight="1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spans="1:26" ht="15.75" customHeight="1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spans="1:26" ht="15.75" customHeight="1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spans="1:26" ht="15.75" customHeight="1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spans="1:26" ht="15.75" customHeight="1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spans="1:26" ht="15.75" customHeight="1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spans="1:26" ht="15.75" customHeight="1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spans="1:26" ht="15.75" customHeight="1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spans="1:26" ht="15.75" customHeight="1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spans="1:26" ht="15.75" customHeight="1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spans="1:26" ht="15.75" customHeight="1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spans="1:26" ht="15.75" customHeight="1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spans="1:26" ht="15.75" customHeight="1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spans="1:26" ht="15.75" customHeight="1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spans="1:26" ht="15.75" customHeight="1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spans="1:26" ht="15.75" customHeight="1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spans="1:26" ht="15.75" customHeight="1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spans="1:26" ht="15.75" customHeight="1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spans="1:26" ht="15.75" customHeight="1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spans="1:26" ht="15.75" customHeight="1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spans="1:26" ht="15.75" customHeight="1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spans="1:26" ht="15.75" customHeight="1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spans="1:26" ht="15.75" customHeight="1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spans="1:26" ht="15.75" customHeight="1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spans="1:26" ht="15.75" customHeight="1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spans="1:26" ht="15.75" customHeight="1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spans="1:26" ht="15.75" customHeight="1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6" ht="15.75" customHeight="1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spans="1:26" ht="15.75" customHeight="1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spans="1:26" ht="15.75" customHeight="1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spans="1:26" ht="15.75" customHeight="1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spans="1:26" ht="15.75" customHeight="1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spans="1:26" ht="15.75" customHeight="1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spans="1:26" ht="15.75" customHeight="1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spans="1:26" ht="15.75" customHeight="1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spans="1:26" ht="15.75" customHeight="1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spans="1:26" ht="15.75" customHeight="1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spans="1:26" ht="15.75" customHeight="1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spans="1:26" ht="15.75" customHeight="1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spans="1:26" ht="15.75" customHeight="1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spans="1:26" ht="15.75" customHeight="1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spans="1:26" ht="15.75" customHeight="1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spans="1:26" ht="15.75" customHeight="1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spans="1:26" ht="15.75" customHeight="1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spans="1:26" ht="15.75" customHeight="1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spans="1:26" ht="15.75" customHeight="1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spans="1:26" ht="15.75" customHeight="1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spans="1:26" ht="15.75" customHeight="1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spans="1:26" ht="15.75" customHeight="1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spans="1:26" ht="15.75" customHeight="1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spans="1:26" ht="15.75" customHeight="1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spans="1:26" ht="15.75" customHeight="1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spans="1:26" ht="15.75" customHeight="1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spans="1:26" ht="15.75" customHeight="1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spans="1:26" ht="15.75" customHeight="1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spans="1:26" ht="15.75" customHeight="1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spans="1:26" ht="15.75" customHeight="1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spans="1:26" ht="15.75" customHeight="1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spans="1:26" ht="15.75" customHeight="1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6" ht="15.75" customHeight="1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spans="1:26" ht="15.75" customHeight="1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spans="1:26" ht="15.75" customHeight="1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spans="1:26" ht="15.75" customHeight="1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spans="1:26" ht="15.75" customHeight="1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spans="1:26" ht="15.75" customHeight="1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spans="1:26" ht="15.75" customHeight="1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spans="1:26" ht="15.75" customHeight="1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spans="1:26" ht="15.75" customHeight="1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spans="1:26" ht="15.75" customHeight="1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spans="1:26" ht="15.75" customHeight="1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spans="1:26" ht="15.75" customHeight="1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spans="1:26" ht="15.75" customHeight="1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spans="1:26" ht="15.75" customHeight="1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spans="1:26" ht="15.75" customHeight="1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spans="1:26" ht="15.75" customHeight="1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spans="1:26" ht="15.75" customHeight="1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spans="1:26" ht="15.75" customHeight="1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spans="1:26" ht="15.75" customHeight="1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spans="1:26" ht="15.75" customHeight="1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spans="1:26" ht="15.75" customHeight="1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spans="1:26" ht="15.75" customHeight="1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spans="1:26" ht="15.75" customHeight="1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spans="1:26" ht="15.75" customHeight="1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spans="1:26" ht="15.75" customHeight="1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spans="1:26" ht="15.75" customHeight="1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spans="1:26" ht="15.75" customHeight="1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spans="1:26" ht="15.75" customHeight="1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spans="1:26" ht="15.75" customHeight="1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spans="1:26" ht="15.75" customHeight="1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spans="1:26" ht="15.75" customHeight="1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spans="1:26" ht="15.75" customHeight="1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6" ht="15.75" customHeight="1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spans="1:26" ht="15.75" customHeight="1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spans="1:26" ht="15.75" customHeight="1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spans="1:26" ht="15.75" customHeight="1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spans="1:26" ht="15.75" customHeight="1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spans="1:26" ht="15.75" customHeight="1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spans="1:26" ht="15.75" customHeight="1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spans="1:26" ht="15.75" customHeight="1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spans="1:26" ht="15.75" customHeight="1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spans="1:26" ht="15.75" customHeight="1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spans="1:26" ht="15.75" customHeight="1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spans="1:26" ht="15.75" customHeight="1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spans="1:26" ht="15.75" customHeight="1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spans="1:26" ht="15.75" customHeight="1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spans="1:26" ht="15.75" customHeight="1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spans="1:26" ht="15.75" customHeight="1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spans="1:26" ht="15.75" customHeight="1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spans="1:26" ht="15.75" customHeight="1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spans="1:26" ht="15.75" customHeight="1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spans="1:26" ht="15.75" customHeight="1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spans="1:26" ht="15.75" customHeight="1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spans="1:26" ht="15.75" customHeight="1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spans="1:26" ht="15.75" customHeight="1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spans="1:26" ht="15.75" customHeight="1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spans="1:26" ht="15.75" customHeight="1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spans="1:26" ht="15.75" customHeight="1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spans="1:26" ht="15.75" customHeight="1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spans="1:26" ht="15.75" customHeight="1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spans="1:26" ht="15.75" customHeight="1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spans="1:26" ht="15.75" customHeight="1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spans="1:26" ht="15.75" customHeight="1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spans="1:26" ht="15.75" customHeight="1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6" ht="15.75" customHeight="1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spans="1:26" ht="15.75" customHeight="1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spans="1:26" ht="15.75" customHeight="1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spans="1:26" ht="15.75" customHeight="1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spans="1:26" ht="15.75" customHeight="1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spans="1:26" ht="15.75" customHeight="1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spans="1:26" ht="15.75" customHeight="1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spans="1:26" ht="15.75" customHeight="1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spans="1:26" ht="15.75" customHeight="1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spans="1:26" ht="15.75" customHeight="1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spans="1:26" ht="15.75" customHeight="1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spans="1:26" ht="15.75" customHeight="1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spans="1:26" ht="15.75" customHeight="1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spans="1:26" ht="15.75" customHeight="1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spans="1:26" ht="15.75" customHeight="1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spans="1:26" ht="15.75" customHeight="1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spans="1:26" ht="15.75" customHeight="1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spans="1:26" ht="15.75" customHeight="1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spans="1:26" ht="15.75" customHeight="1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spans="1:26" ht="15.75" customHeight="1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spans="1:26" ht="15.75" customHeight="1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spans="1:26" ht="15.75" customHeight="1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spans="1:26" ht="15.75" customHeight="1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spans="1:26" ht="15.75" customHeight="1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spans="1:26" ht="15.75" customHeight="1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spans="1:26" ht="15.75" customHeight="1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spans="1:26" ht="15.75" customHeight="1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spans="1:26" ht="15.75" customHeight="1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spans="1:26" ht="15.75" customHeight="1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spans="1:26" ht="15.75" customHeight="1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spans="1:26" ht="15.75" customHeight="1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spans="1:26" ht="15.75" customHeight="1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6" ht="15.75" customHeight="1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spans="1:26" ht="15.75" customHeight="1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spans="1:26" ht="15.75" customHeight="1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spans="1:26" ht="15.75" customHeight="1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spans="1:26" ht="15.75" customHeight="1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spans="1:26" ht="15.75" customHeight="1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spans="1:26" ht="15.75" customHeight="1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spans="1:26" ht="15.75" customHeight="1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spans="1:26" ht="15.75" customHeight="1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spans="1:26" ht="15.75" customHeight="1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spans="1:26" ht="15.75" customHeight="1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spans="1:26" ht="15.75" customHeight="1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spans="1:26" ht="15.75" customHeight="1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spans="1:26" ht="15.75" customHeight="1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spans="1:26" ht="15.75" customHeight="1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spans="1:26" ht="15.75" customHeight="1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spans="1:26" ht="15.75" customHeight="1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spans="1:26" ht="15.75" customHeight="1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spans="1:26" ht="15.75" customHeight="1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spans="1:26" ht="15.75" customHeight="1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spans="1:26" ht="15.75" customHeight="1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spans="1:26" ht="15.75" customHeight="1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spans="1:26" ht="15.75" customHeight="1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spans="1:26" ht="15.75" customHeight="1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spans="1:26" ht="15.75" customHeight="1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spans="1:26" ht="15.75" customHeight="1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spans="1:26" ht="15.75" customHeight="1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spans="1:26" ht="15.75" customHeight="1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spans="1:26" ht="15.75" customHeight="1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spans="1:26" ht="15.75" customHeight="1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spans="1:26" ht="15.75" customHeight="1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spans="1:26" ht="15.75" customHeight="1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6" ht="15.75" customHeight="1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spans="1:26" ht="15.75" customHeight="1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spans="1:26" ht="15.75" customHeight="1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spans="1:26" ht="15.75" customHeight="1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spans="1:26" ht="15.75" customHeight="1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spans="1:26" ht="15.75" customHeight="1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spans="1:26" ht="15.75" customHeight="1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spans="1:26" ht="15.75" customHeight="1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spans="1:26" ht="15.75" customHeight="1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spans="1:26" ht="15.75" customHeight="1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spans="1:26" ht="15.75" customHeight="1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spans="1:26" ht="15.75" customHeight="1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spans="1:26" ht="15.75" customHeight="1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spans="1:26" ht="15.75" customHeight="1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spans="1:26" ht="15.75" customHeight="1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spans="1:26" ht="15.75" customHeight="1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spans="1:26" ht="15.75" customHeight="1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spans="1:26" ht="15.75" customHeight="1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spans="1:26" ht="15.75" customHeight="1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spans="1:26" ht="15.75" customHeight="1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spans="1:26" ht="15.75" customHeight="1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spans="1:26" ht="15.75" customHeight="1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15.75" customHeight="1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spans="1:26" ht="15.75" customHeight="1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15.75" customHeight="1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spans="1:26" ht="15.75" customHeight="1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spans="1:26" ht="15.75" customHeight="1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spans="1:26" ht="15.75" customHeight="1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spans="1:26" ht="15.75" customHeight="1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spans="1:26" ht="15.75" customHeight="1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spans="1:26" ht="15.75" customHeight="1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spans="1:26" ht="15.75" customHeight="1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6" ht="15.75" customHeight="1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spans="1:26" ht="15.75" customHeight="1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spans="1:26" ht="15.75" customHeight="1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spans="1:26" ht="15.75" customHeight="1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spans="1:26" ht="15.75" customHeight="1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spans="1:26" ht="15.75" customHeight="1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spans="1:26" ht="15.75" customHeight="1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spans="1:26" ht="15.75" customHeight="1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spans="1:26" ht="15.75" customHeight="1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spans="1:26" ht="15.75" customHeight="1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spans="1:26" ht="15.75" customHeight="1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spans="1:26" ht="15.75" customHeight="1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spans="1:26" ht="15.75" customHeight="1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spans="1:26" ht="15.75" customHeight="1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spans="1:26" ht="15.75" customHeight="1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spans="1:26" ht="15.75" customHeight="1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spans="1:26" ht="15.75" customHeight="1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spans="1:26" ht="15.75" customHeight="1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spans="1:26" ht="15.75" customHeight="1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spans="1:26" ht="15.75" customHeight="1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spans="1:26" ht="15.75" customHeight="1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spans="1:26" ht="15.75" customHeight="1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spans="1:26" ht="15.75" customHeight="1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spans="1:26" ht="15.75" customHeight="1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15.75" customHeight="1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spans="1:26" ht="15.75" customHeight="1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spans="1:26" ht="15.75" customHeight="1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spans="1:26" ht="15.75" customHeight="1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spans="1:26" ht="15.75" customHeight="1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spans="1:26" ht="15.75" customHeight="1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spans="1:26" ht="15.75" customHeight="1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spans="1:26" ht="15.75" customHeight="1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6" ht="15.75" customHeight="1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spans="1:26" ht="15.75" customHeight="1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spans="1:26" ht="15.75" customHeight="1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spans="1:26" ht="15.75" customHeight="1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spans="1:26" ht="15.75" customHeight="1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spans="1:26" ht="15.75" customHeight="1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spans="1:26" ht="15.75" customHeight="1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spans="1:26" ht="15.75" customHeight="1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spans="1:26" ht="15.75" customHeight="1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spans="1:26" ht="15.75" customHeight="1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spans="1:26" ht="15.75" customHeight="1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spans="1:26" ht="15.75" customHeight="1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spans="1:26" ht="15.75" customHeight="1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spans="1:26" ht="15.75" customHeight="1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spans="1:26" ht="15.75" customHeight="1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spans="1:26" ht="15.75" customHeight="1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spans="1:26" ht="15.75" customHeight="1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spans="1:26" ht="15.75" customHeight="1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spans="1:26" ht="15.75" customHeight="1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spans="1:26" ht="15.75" customHeight="1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spans="1:26" ht="15.75" customHeight="1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spans="1:26" ht="15.75" customHeight="1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spans="1:26" ht="15.75" customHeight="1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spans="1:26" ht="15.75" customHeight="1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spans="1:26" ht="15.75" customHeight="1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spans="1:26" ht="15.75" customHeight="1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spans="1:26" ht="15.75" customHeight="1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spans="1:26" ht="15.75" customHeight="1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spans="1:26" ht="15.75" customHeight="1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spans="1:26" ht="15.75" customHeight="1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spans="1:26" ht="15.75" customHeight="1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spans="1:26" ht="15.75" customHeight="1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6" ht="15.75" customHeight="1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spans="1:26" ht="15.75" customHeight="1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spans="1:26" ht="15.75" customHeight="1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spans="1:26" ht="15.75" customHeight="1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spans="1:26" ht="15.75" customHeight="1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spans="1:26" ht="15.75" customHeight="1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spans="1:26" ht="15.75" customHeight="1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spans="1:26" ht="15.75" customHeight="1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spans="1:26" ht="15.75" customHeight="1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spans="1:26" ht="15.75" customHeight="1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spans="1:26" ht="15.75" customHeight="1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spans="1:26" ht="15.75" customHeight="1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spans="1:26" ht="15.75" customHeight="1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spans="1:26" ht="15.75" customHeight="1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spans="1:26" ht="15.75" customHeight="1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spans="1:26" ht="15.75" customHeight="1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spans="1:26" ht="15.75" customHeight="1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spans="1:26" ht="15.75" customHeight="1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spans="1:26" ht="15.75" customHeight="1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spans="1:26" ht="15.75" customHeight="1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spans="1:26" ht="15.75" customHeight="1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spans="1:26" ht="15.75" customHeight="1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spans="1:26" ht="15.75" customHeight="1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spans="1:26" ht="15.75" customHeight="1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spans="1:26" ht="15.75" customHeight="1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spans="1:26" ht="15.75" customHeight="1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spans="1:26" ht="15.75" customHeight="1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spans="1:26" ht="15.75" customHeight="1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spans="1:26" ht="15.75" customHeight="1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spans="1:26" ht="15.75" customHeight="1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spans="1:26" ht="15.75" customHeight="1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spans="1:26" ht="15.75" customHeight="1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6" ht="15.75" customHeight="1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spans="1:26" ht="15.75" customHeight="1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spans="1:26" ht="15.75" customHeight="1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spans="1:26" ht="15.75" customHeight="1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spans="1:26" ht="15.75" customHeight="1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spans="1:26" ht="15.75" customHeight="1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spans="1:26" ht="15.75" customHeight="1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spans="1:26" ht="15.75" customHeight="1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spans="1:26" ht="15.75" customHeight="1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spans="1:26" ht="15.75" customHeight="1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spans="1:26" ht="15.75" customHeight="1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spans="1:26" ht="15.75" customHeight="1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spans="1:26" ht="15.75" customHeight="1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spans="1:26" ht="15.75" customHeight="1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spans="1:26" ht="15.75" customHeight="1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spans="1:26" ht="15.75" customHeight="1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spans="1:26" ht="15.75" customHeight="1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spans="1:26" ht="15.75" customHeight="1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spans="1:26" ht="15.75" customHeight="1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spans="1:26" ht="15.75" customHeight="1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spans="1:26" ht="15.75" customHeight="1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spans="1:26" ht="15.75" customHeight="1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spans="1:26" ht="15.75" customHeight="1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spans="1:26" ht="15.75" customHeight="1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spans="1:26" ht="15.75" customHeight="1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spans="1:26" ht="15.75" customHeight="1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spans="1:26" ht="15.75" customHeight="1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spans="1:26" ht="15.75" customHeight="1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spans="1:26" ht="15.75" customHeight="1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spans="1:26" ht="15.75" customHeight="1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spans="1:26" ht="15.75" customHeight="1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spans="1:26" ht="15.75" customHeight="1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6" ht="15.75" customHeight="1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spans="1:26" ht="15.75" customHeight="1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spans="1:26" ht="15.75" customHeight="1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spans="1:26" ht="15.75" customHeight="1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spans="1:26" ht="15.75" customHeight="1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spans="1:26" ht="15.75" customHeight="1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spans="1:26" ht="15.75" customHeight="1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spans="1:26" ht="15.75" customHeight="1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spans="1:26" ht="15.75" customHeight="1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spans="1:26" ht="15.75" customHeight="1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spans="1:26" ht="15.75" customHeight="1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spans="1:26" ht="15.75" customHeight="1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spans="1:26" ht="15.75" customHeight="1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spans="1:26" ht="15.75" customHeight="1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spans="1:26" ht="15.75" customHeight="1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spans="1:26" ht="15.75" customHeight="1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spans="1:26" ht="15.75" customHeight="1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spans="1:26" ht="15.75" customHeight="1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spans="1:26" ht="15.75" customHeight="1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spans="1:26" ht="15.75" customHeight="1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spans="1:26" ht="15.75" customHeight="1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spans="1:26" ht="15.75" customHeight="1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spans="1:26" ht="15.75" customHeight="1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spans="1:26" ht="15.75" customHeight="1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spans="1:26" ht="15.75" customHeight="1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spans="1:26" ht="15.75" customHeight="1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spans="1:26" ht="15.75" customHeight="1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spans="1:26" ht="15.75" customHeight="1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spans="1:26" ht="15.75" customHeight="1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spans="1:26" ht="15.75" customHeight="1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spans="1:26" ht="15.75" customHeight="1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spans="1:26" ht="15.75" customHeight="1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6" ht="15.75" customHeight="1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spans="1:26" ht="15.75" customHeight="1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spans="1:26" ht="15.75" customHeight="1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spans="1:26" ht="15.75" customHeight="1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spans="1:26" ht="15.75" customHeight="1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spans="1:26" ht="15.75" customHeight="1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spans="1:26" ht="15.75" customHeight="1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spans="1:26" ht="15.75" customHeight="1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spans="1:26" ht="15.75" customHeight="1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spans="1:26" ht="15.75" customHeight="1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spans="1:26" ht="15.75" customHeight="1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spans="1:26" ht="15.75" customHeight="1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spans="1:26" ht="15.75" customHeight="1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spans="1:26" ht="15.75" customHeight="1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spans="1:26" ht="15.75" customHeight="1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spans="1:26" ht="15.75" customHeight="1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spans="1:26" ht="15.75" customHeight="1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spans="1:26" ht="15.75" customHeight="1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spans="1:26" ht="15.75" customHeight="1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spans="1:26" ht="15.75" customHeight="1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spans="1:26" ht="15.75" customHeight="1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spans="1:26" ht="15.75" customHeight="1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spans="1:26" ht="15.75" customHeight="1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spans="1:26" ht="15.75" customHeight="1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spans="1:26" ht="15.75" customHeight="1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spans="1:26" ht="15.75" customHeight="1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spans="1:26" ht="15.75" customHeight="1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spans="1:26" ht="15.75" customHeight="1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spans="1:26" ht="15.75" customHeight="1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spans="1:26" ht="15.75" customHeight="1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spans="1:26" ht="15.75" customHeight="1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spans="1:26" ht="15.75" customHeight="1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6" ht="15.75" customHeight="1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spans="1:26" ht="15.75" customHeight="1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spans="1:26" ht="15.75" customHeight="1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spans="1:26" ht="15.75" customHeight="1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spans="1:26" ht="15.75" customHeight="1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spans="1:26" ht="15.75" customHeight="1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spans="1:26" ht="15.75" customHeight="1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spans="1:26" ht="15.75" customHeight="1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spans="1:26" ht="15.75" customHeight="1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spans="1:26" ht="15.75" customHeight="1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spans="1:26" ht="15.75" customHeight="1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spans="1:26" ht="15.75" customHeight="1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spans="1:26" ht="15.75" customHeight="1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spans="1:26" ht="15.75" customHeight="1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spans="1:26" ht="15.75" customHeight="1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spans="1:26" ht="15.75" customHeight="1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spans="1:26" ht="15.75" customHeight="1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spans="1:26" ht="15.75" customHeight="1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spans="1:26" ht="15.75" customHeight="1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spans="1:26" ht="15.75" customHeight="1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spans="1:26" ht="15.75" customHeight="1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spans="1:26" ht="15.75" customHeight="1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spans="1:26" ht="15.75" customHeight="1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spans="1:26" ht="15.75" customHeight="1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spans="1:26" ht="15.75" customHeight="1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spans="1:26" ht="15.75" customHeight="1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spans="1:26" ht="15.75" customHeight="1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spans="1:26" ht="15.75" customHeight="1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spans="1:26" ht="15.75" customHeight="1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spans="1:26" ht="15.75" customHeight="1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spans="1:26" ht="15.75" customHeight="1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spans="1:26" ht="15.75" customHeight="1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6" ht="15.75" customHeight="1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spans="1:26" ht="15.75" customHeight="1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spans="1:26" ht="15.75" customHeight="1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spans="1:26" ht="15.75" customHeight="1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spans="1:26" ht="15.75" customHeight="1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spans="1:26" ht="15.75" customHeight="1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spans="1:26" ht="15.75" customHeight="1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spans="1:26" ht="15.75" customHeight="1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spans="1:26" ht="15.75" customHeight="1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spans="1:26" ht="15.75" customHeight="1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spans="1:26" ht="15.75" customHeight="1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spans="1:26" ht="15.75" customHeight="1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spans="1:26" ht="15.75" customHeight="1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spans="1:26" ht="15.75" customHeight="1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spans="1:26" ht="15.75" customHeight="1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spans="1:26" ht="15.75" customHeight="1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spans="1:26" ht="15.75" customHeight="1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spans="1:26" ht="15.75" customHeight="1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spans="1:26" ht="15.75" customHeight="1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spans="1:26" ht="15.75" customHeight="1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spans="1:26" ht="15.75" customHeight="1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spans="1:26" ht="15.75" customHeight="1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spans="1:26" ht="15.75" customHeight="1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spans="1:26" ht="15.75" customHeight="1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spans="1:26" ht="15.75" customHeight="1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spans="1:26" ht="15.75" customHeight="1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spans="1:26" ht="15.75" customHeight="1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spans="1:26" ht="15.75" customHeight="1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spans="1:26" ht="15.75" customHeight="1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spans="1:26" ht="15.75" customHeight="1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spans="1:26" ht="15.75" customHeight="1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spans="1:26" ht="15.75" customHeight="1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6" ht="15.75" customHeight="1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spans="1:26" ht="15.75" customHeight="1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spans="1:26" ht="15.75" customHeight="1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spans="1:26" ht="15.75" customHeight="1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spans="1:26" ht="15.75" customHeight="1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spans="1:26" ht="15.75" customHeight="1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spans="1:26" ht="15.75" customHeight="1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spans="1:26" ht="15.75" customHeight="1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spans="1:26" ht="15.75" customHeight="1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spans="1:26" ht="15.75" customHeight="1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spans="1:26" ht="15.75" customHeight="1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spans="1:26" ht="15.75" customHeight="1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spans="1:26" ht="15.75" customHeight="1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spans="1:26" ht="15.75" customHeight="1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spans="1:26" ht="15.75" customHeight="1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spans="1:26" ht="15.75" customHeight="1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spans="1:26" ht="15.75" customHeight="1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spans="1:26" ht="15.75" customHeight="1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spans="1:26" ht="15.75" customHeight="1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spans="1:26" ht="15.75" customHeight="1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spans="1:26" ht="15.75" customHeight="1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spans="1:26" ht="15.75" customHeight="1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spans="1:26" ht="15.75" customHeight="1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spans="1:26" ht="15.75" customHeight="1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spans="1:26" ht="15.75" customHeight="1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spans="1:26" ht="15.75" customHeight="1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spans="1:26" ht="15.75" customHeight="1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spans="1:26" ht="15.75" customHeight="1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spans="1:26" ht="15.75" customHeight="1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spans="1:26" ht="15.75" customHeight="1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spans="1:26" ht="15.75" customHeight="1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spans="1:26" ht="15.75" customHeight="1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6" ht="15.75" customHeight="1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spans="1:26" ht="15.75" customHeight="1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spans="1:26" ht="15.75" customHeight="1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spans="1:26" ht="15.75" customHeight="1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spans="1:26" ht="15.75" customHeight="1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spans="1:26" ht="15.75" customHeight="1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spans="1:26" ht="15.75" customHeight="1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spans="1:26" ht="15.75" customHeight="1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spans="1:26" ht="15.75" customHeight="1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spans="1:26" ht="15.75" customHeight="1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spans="1:26" ht="15.75" customHeight="1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spans="1:26" ht="15.75" customHeight="1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spans="1:26" ht="15.75" customHeight="1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spans="1:26" ht="15.75" customHeight="1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spans="1:26" ht="15.75" customHeight="1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spans="1:26" ht="15.75" customHeight="1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spans="1:26" ht="15.75" customHeight="1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spans="1:26" ht="15.75" customHeight="1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spans="1:26" ht="15.75" customHeight="1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spans="1:26" ht="15.75" customHeight="1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spans="1:26" ht="15.75" customHeight="1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spans="1:26" ht="15.75" customHeight="1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spans="1:26" ht="15.75" customHeight="1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spans="1:26" ht="15.75" customHeight="1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spans="1:26" ht="15.75" customHeight="1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spans="1:26" ht="15.75" customHeight="1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spans="1:26" ht="15.75" customHeight="1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spans="1:26" ht="15.75" customHeight="1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spans="1:26" ht="15.75" customHeight="1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spans="1:26" ht="15.75" customHeight="1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spans="1:26" ht="15.75" customHeight="1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spans="1:26" ht="15.75" customHeight="1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6" ht="15.75" customHeight="1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spans="1:26" ht="15.75" customHeight="1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spans="1:26" ht="15.75" customHeight="1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spans="1:26" ht="15.75" customHeight="1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spans="1:26" ht="15.75" customHeight="1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spans="1:26" ht="15.75" customHeight="1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spans="1:26" ht="15.75" customHeight="1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spans="1:26" ht="15.75" customHeight="1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spans="1:26" ht="15.75" customHeight="1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spans="1:26" ht="15.75" customHeight="1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spans="1:26" ht="15.75" customHeight="1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spans="1:26" ht="15.75" customHeight="1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spans="1:26" ht="15.75" customHeight="1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spans="1:26" ht="15.75" customHeight="1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spans="1:26" ht="15.75" customHeight="1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spans="1:26" ht="15.75" customHeight="1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spans="1:26" ht="15.75" customHeight="1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spans="1:26" ht="15.75" customHeight="1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spans="1:26" ht="15.75" customHeight="1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spans="1:26" ht="15.75" customHeight="1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spans="1:26" ht="15.75" customHeight="1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spans="1:26" ht="15.75" customHeight="1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spans="1:26" ht="15.75" customHeight="1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spans="1:26" ht="15.75" customHeight="1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spans="1:26" ht="15.75" customHeight="1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spans="1:26" ht="15.75" customHeight="1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spans="1:26" ht="15.75" customHeight="1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spans="1:26" ht="15.75" customHeight="1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spans="1:26" ht="15.75" customHeight="1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spans="1:26" ht="15.75" customHeight="1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spans="1:26" ht="15.75" customHeight="1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spans="1:26" ht="15.75" customHeight="1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6" ht="15.75" customHeight="1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spans="1:26" ht="15.75" customHeight="1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spans="1:26" ht="15.75" customHeight="1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spans="1:26" ht="15.75" customHeight="1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spans="1:26" ht="15.75" customHeight="1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spans="1:26" ht="15.75" customHeight="1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spans="1:26" ht="15.75" customHeight="1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spans="1:26" ht="15.75" customHeight="1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spans="1:26" ht="15.75" customHeight="1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spans="1:26" ht="15.75" customHeight="1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spans="1:26" ht="15.75" customHeight="1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spans="1:26" ht="15.75" customHeight="1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spans="1:26" ht="15.75" customHeight="1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spans="1:26" ht="15.75" customHeight="1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spans="1:26" ht="15.75" customHeight="1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spans="1:26" ht="15.75" customHeight="1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spans="1:26" ht="15.75" customHeight="1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spans="1:26" ht="15.75" customHeight="1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spans="1:26" ht="15.75" customHeight="1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spans="1:26" ht="15.75" customHeight="1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spans="1:26" ht="15.75" customHeight="1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spans="1:26" ht="15.75" customHeight="1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spans="1:26" ht="15.75" customHeight="1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spans="1:26" ht="15.75" customHeight="1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spans="1:26" ht="15.75" customHeight="1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spans="1:26" ht="15.75" customHeight="1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spans="1:26" ht="15.75" customHeight="1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spans="1:26" ht="15.75" customHeight="1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spans="1:26" ht="15.75" customHeight="1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spans="1:26" ht="15.75" customHeight="1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spans="1:26" ht="15.75" customHeight="1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spans="1:26" ht="15.75" customHeight="1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6" ht="15.75" customHeight="1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spans="1:26" ht="15.75" customHeight="1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spans="1:26" ht="15.75" customHeight="1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spans="1:26" ht="15.75" customHeight="1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spans="1:26" ht="15.75" customHeight="1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spans="1:26" ht="15.75" customHeight="1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spans="1:26" ht="15.75" customHeight="1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spans="1:26" ht="15.75" customHeight="1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spans="1:26" ht="15.75" customHeight="1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spans="1:26" ht="15.75" customHeight="1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spans="1:26" ht="15.75" customHeight="1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spans="1:26" ht="15.75" customHeight="1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spans="1:26" ht="15.75" customHeight="1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spans="1:26" ht="15.75" customHeight="1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spans="1:26" ht="15.75" customHeight="1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spans="1:26" ht="15.75" customHeight="1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spans="1:26" ht="15.75" customHeight="1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spans="1:26" ht="15.75" customHeight="1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spans="1:26" ht="15.75" customHeight="1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spans="1:26" ht="15.75" customHeight="1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spans="1:26" ht="15.75" customHeight="1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spans="1:26" ht="15.75" customHeight="1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spans="1:26" ht="15.75" customHeight="1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spans="1:26" ht="15.75" customHeight="1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spans="1:26" ht="15.75" customHeight="1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spans="1:26" ht="15.75" customHeight="1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spans="1:26" ht="15.75" customHeight="1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spans="1:26" ht="15.75" customHeight="1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spans="1:26" ht="15.75" customHeight="1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spans="1:26" ht="15.75" customHeight="1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spans="1:26" ht="15.75" customHeight="1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spans="1:26" ht="15.75" customHeight="1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6" ht="15.75" customHeight="1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spans="1:26" ht="15.75" customHeight="1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spans="1:26" ht="15.75" customHeight="1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spans="1:26" ht="15.75" customHeight="1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spans="1:26" ht="15.75" customHeight="1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spans="1:26" ht="15.75" customHeight="1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spans="1:26" ht="15.75" customHeight="1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spans="1:26" ht="15.75" customHeight="1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spans="1:26" ht="15.75" customHeight="1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spans="1:26" ht="15.75" customHeight="1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spans="1:26" ht="15.75" customHeight="1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spans="1:26" ht="15.75" customHeight="1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spans="1:26" ht="15.75" customHeight="1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spans="1:26" ht="15.75" customHeight="1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spans="1:26" ht="15.75" customHeight="1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spans="1:26" ht="15.75" customHeight="1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spans="1:26" ht="15.75" customHeight="1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spans="1:26" ht="15.75" customHeight="1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spans="1:26" ht="15.75" customHeight="1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spans="1:26" ht="15.75" customHeight="1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spans="1:26" ht="15.75" customHeight="1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spans="1:26" ht="15.75" customHeight="1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spans="1:26" ht="15.75" customHeight="1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spans="1:26" ht="15.75" customHeight="1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spans="1:26" ht="15.75" customHeight="1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spans="1:26" ht="15.75" customHeight="1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spans="1:26" ht="15.75" customHeight="1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spans="1:26" ht="15.75" customHeight="1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spans="1:26" ht="15.75" customHeight="1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spans="1:26" ht="15.75" customHeight="1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spans="1:26" ht="15.75" customHeight="1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spans="1:26" ht="15.75" customHeight="1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6" ht="15.75" customHeight="1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spans="1:26" ht="15.75" customHeight="1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spans="1:26" ht="15.75" customHeight="1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spans="1:26" ht="15.75" customHeight="1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spans="1:26" ht="15.75" customHeight="1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spans="1:26" ht="15.75" customHeight="1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spans="1:26" ht="15.75" customHeight="1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spans="1:26" ht="15.75" customHeight="1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spans="1:26" ht="15.75" customHeight="1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spans="1:26" ht="15.75" customHeight="1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spans="1:26" ht="15.75" customHeight="1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spans="1:26" ht="15.75" customHeight="1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spans="1:26" ht="15.75" customHeight="1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spans="1:26" ht="15.75" customHeight="1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spans="1:26" ht="15.75" customHeight="1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spans="1:26" ht="15.75" customHeight="1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spans="1:26" ht="15.75" customHeight="1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spans="1:26" ht="15.75" customHeight="1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spans="1:26" ht="15.75" customHeight="1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spans="1:26" ht="15.75" customHeight="1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spans="1:26" ht="15.75" customHeight="1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spans="1:26" ht="15.75" customHeight="1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spans="1:26" ht="15.75" customHeight="1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spans="1:26" ht="15.75" customHeight="1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spans="1:26" ht="15.75" customHeight="1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spans="1:26" ht="15.75" customHeight="1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spans="1:26" ht="15.75" customHeight="1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spans="1:26" ht="15.75" customHeight="1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spans="1:26" ht="15.75" customHeight="1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spans="1:26" ht="15.75" customHeight="1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spans="1:26" ht="15.75" customHeight="1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</sheetData>
  <mergeCells count="24">
    <mergeCell ref="C70:O70"/>
    <mergeCell ref="C71:N71"/>
    <mergeCell ref="O71:O72"/>
    <mergeCell ref="A3:B5"/>
    <mergeCell ref="C3:O3"/>
    <mergeCell ref="C4:N4"/>
    <mergeCell ref="O4:O5"/>
    <mergeCell ref="A6:B6"/>
    <mergeCell ref="A22:B22"/>
    <mergeCell ref="O26:O27"/>
    <mergeCell ref="C25:O25"/>
    <mergeCell ref="C26:N26"/>
    <mergeCell ref="C47:O47"/>
    <mergeCell ref="C48:N48"/>
    <mergeCell ref="O48:O49"/>
    <mergeCell ref="A73:B73"/>
    <mergeCell ref="A89:B89"/>
    <mergeCell ref="A25:B27"/>
    <mergeCell ref="A28:B28"/>
    <mergeCell ref="A44:B44"/>
    <mergeCell ref="A47:B49"/>
    <mergeCell ref="A50:B50"/>
    <mergeCell ref="A66:B66"/>
    <mergeCell ref="A70:B72"/>
  </mergeCells>
  <pageMargins left="0.70866141732283472" right="0.70866141732283472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0"/>
  <sheetViews>
    <sheetView workbookViewId="0"/>
  </sheetViews>
  <sheetFormatPr defaultColWidth="14.453125" defaultRowHeight="15" customHeight="1"/>
  <cols>
    <col min="1" max="1" width="5.1796875" customWidth="1"/>
    <col min="2" max="2" width="18.26953125" customWidth="1"/>
    <col min="3" max="3" width="10.1796875" hidden="1" customWidth="1"/>
    <col min="4" max="5" width="11.54296875" hidden="1" customWidth="1"/>
    <col min="6" max="6" width="11.1796875" customWidth="1"/>
    <col min="7" max="7" width="10.81640625" customWidth="1"/>
    <col min="8" max="8" width="11.54296875" customWidth="1"/>
    <col min="9" max="10" width="11.81640625" customWidth="1"/>
    <col min="11" max="11" width="10.81640625" customWidth="1"/>
    <col min="12" max="13" width="11.81640625" customWidth="1"/>
    <col min="14" max="14" width="10.81640625" customWidth="1"/>
    <col min="15" max="17" width="9.1796875" customWidth="1"/>
    <col min="18" max="22" width="8.7265625" customWidth="1"/>
  </cols>
  <sheetData>
    <row r="1" spans="1:22" ht="12.75" customHeight="1">
      <c r="A1" s="1" t="s">
        <v>348</v>
      </c>
      <c r="B1" s="1"/>
      <c r="C1" s="1"/>
      <c r="D1" s="1"/>
      <c r="E1" s="1"/>
      <c r="F1" s="1"/>
      <c r="G1" s="1"/>
      <c r="H1" s="1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 ht="12.75" customHeight="1">
      <c r="A2" s="125"/>
      <c r="B2" s="125"/>
      <c r="C2" s="125"/>
      <c r="D2" s="125"/>
      <c r="E2" s="124"/>
      <c r="F2" s="125"/>
      <c r="G2" s="125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ht="12.75" customHeight="1">
      <c r="A3" s="299" t="s">
        <v>349</v>
      </c>
      <c r="B3" s="300"/>
      <c r="C3" s="272" t="s">
        <v>6</v>
      </c>
      <c r="D3" s="270"/>
      <c r="E3" s="271"/>
      <c r="F3" s="273" t="s">
        <v>7</v>
      </c>
      <c r="G3" s="270"/>
      <c r="H3" s="271"/>
      <c r="I3" s="274" t="s">
        <v>8</v>
      </c>
      <c r="J3" s="270"/>
      <c r="K3" s="271"/>
      <c r="L3" s="275" t="s">
        <v>9</v>
      </c>
      <c r="M3" s="270"/>
      <c r="N3" s="271"/>
      <c r="O3" s="124"/>
      <c r="P3" s="124"/>
      <c r="Q3" s="124"/>
      <c r="R3" s="124"/>
      <c r="S3" s="124"/>
      <c r="T3" s="124"/>
      <c r="U3" s="124"/>
      <c r="V3" s="124"/>
    </row>
    <row r="4" spans="1:22" ht="12.75" customHeight="1">
      <c r="A4" s="278"/>
      <c r="B4" s="301"/>
      <c r="C4" s="303" t="s">
        <v>350</v>
      </c>
      <c r="D4" s="258"/>
      <c r="E4" s="298" t="s">
        <v>326</v>
      </c>
      <c r="F4" s="303" t="s">
        <v>350</v>
      </c>
      <c r="G4" s="258"/>
      <c r="H4" s="298" t="s">
        <v>326</v>
      </c>
      <c r="I4" s="303" t="s">
        <v>350</v>
      </c>
      <c r="J4" s="258"/>
      <c r="K4" s="298" t="s">
        <v>326</v>
      </c>
      <c r="L4" s="303" t="s">
        <v>350</v>
      </c>
      <c r="M4" s="258"/>
      <c r="N4" s="298" t="s">
        <v>326</v>
      </c>
      <c r="O4" s="124"/>
      <c r="P4" s="124"/>
      <c r="Q4" s="124"/>
      <c r="R4" s="124"/>
      <c r="S4" s="124"/>
      <c r="T4" s="124"/>
      <c r="U4" s="124"/>
      <c r="V4" s="124"/>
    </row>
    <row r="5" spans="1:22" ht="30" customHeight="1">
      <c r="A5" s="292"/>
      <c r="B5" s="302"/>
      <c r="C5" s="126" t="s">
        <v>351</v>
      </c>
      <c r="D5" s="127" t="s">
        <v>352</v>
      </c>
      <c r="E5" s="296"/>
      <c r="F5" s="126" t="s">
        <v>351</v>
      </c>
      <c r="G5" s="127" t="s">
        <v>352</v>
      </c>
      <c r="H5" s="296"/>
      <c r="I5" s="126" t="s">
        <v>351</v>
      </c>
      <c r="J5" s="127" t="s">
        <v>352</v>
      </c>
      <c r="K5" s="296"/>
      <c r="L5" s="126" t="s">
        <v>351</v>
      </c>
      <c r="M5" s="127" t="s">
        <v>352</v>
      </c>
      <c r="N5" s="296"/>
      <c r="O5" s="124"/>
      <c r="P5" s="124"/>
      <c r="Q5" s="124"/>
      <c r="R5" s="124"/>
      <c r="S5" s="124"/>
      <c r="T5" s="124"/>
      <c r="U5" s="124"/>
      <c r="V5" s="124"/>
    </row>
    <row r="6" spans="1:22" ht="14.25" customHeight="1">
      <c r="A6" s="297" t="s">
        <v>19</v>
      </c>
      <c r="B6" s="256"/>
      <c r="C6" s="128" t="s">
        <v>20</v>
      </c>
      <c r="D6" s="129" t="s">
        <v>21</v>
      </c>
      <c r="E6" s="130" t="s">
        <v>22</v>
      </c>
      <c r="F6" s="128" t="s">
        <v>20</v>
      </c>
      <c r="G6" s="129" t="s">
        <v>21</v>
      </c>
      <c r="H6" s="130" t="s">
        <v>22</v>
      </c>
      <c r="I6" s="128" t="s">
        <v>20</v>
      </c>
      <c r="J6" s="129" t="s">
        <v>21</v>
      </c>
      <c r="K6" s="130" t="s">
        <v>22</v>
      </c>
      <c r="L6" s="128" t="s">
        <v>20</v>
      </c>
      <c r="M6" s="129" t="s">
        <v>21</v>
      </c>
      <c r="N6" s="130" t="s">
        <v>22</v>
      </c>
      <c r="O6" s="124"/>
      <c r="P6" s="124"/>
      <c r="Q6" s="124"/>
      <c r="R6" s="124"/>
      <c r="S6" s="124"/>
      <c r="T6" s="124"/>
      <c r="U6" s="124"/>
      <c r="V6" s="124"/>
    </row>
    <row r="7" spans="1:22" ht="12.75" customHeight="1">
      <c r="A7" s="131" t="s">
        <v>43</v>
      </c>
      <c r="B7" s="132" t="s">
        <v>44</v>
      </c>
      <c r="C7" s="133">
        <v>6</v>
      </c>
      <c r="D7" s="134">
        <v>21</v>
      </c>
      <c r="E7" s="135">
        <f t="shared" ref="E7:E21" si="0">SUM(C7:D7)</f>
        <v>27</v>
      </c>
      <c r="F7" s="136">
        <v>6</v>
      </c>
      <c r="G7" s="137">
        <v>13</v>
      </c>
      <c r="H7" s="135">
        <f t="shared" ref="H7:H21" si="1">SUM(F7:G7)</f>
        <v>19</v>
      </c>
      <c r="I7" s="136">
        <v>4</v>
      </c>
      <c r="J7" s="137">
        <v>15</v>
      </c>
      <c r="K7" s="135">
        <v>19</v>
      </c>
      <c r="L7" s="136"/>
      <c r="M7" s="137"/>
      <c r="N7" s="135"/>
      <c r="O7" s="124"/>
      <c r="P7" s="124"/>
      <c r="Q7" s="124"/>
      <c r="R7" s="124"/>
      <c r="S7" s="124"/>
      <c r="T7" s="124"/>
      <c r="U7" s="124"/>
      <c r="V7" s="124"/>
    </row>
    <row r="8" spans="1:22" ht="12.75" customHeight="1">
      <c r="A8" s="138" t="s">
        <v>45</v>
      </c>
      <c r="B8" s="139" t="s">
        <v>46</v>
      </c>
      <c r="C8" s="140">
        <v>1</v>
      </c>
      <c r="D8" s="141">
        <v>11</v>
      </c>
      <c r="E8" s="135">
        <f t="shared" si="0"/>
        <v>12</v>
      </c>
      <c r="F8" s="142">
        <v>0</v>
      </c>
      <c r="G8" s="143">
        <v>7</v>
      </c>
      <c r="H8" s="135">
        <f t="shared" si="1"/>
        <v>7</v>
      </c>
      <c r="I8" s="142">
        <v>1</v>
      </c>
      <c r="J8" s="143">
        <v>8</v>
      </c>
      <c r="K8" s="135">
        <v>9</v>
      </c>
      <c r="L8" s="142"/>
      <c r="M8" s="143"/>
      <c r="N8" s="135"/>
      <c r="O8" s="124"/>
      <c r="P8" s="124"/>
      <c r="Q8" s="124"/>
      <c r="R8" s="124"/>
      <c r="S8" s="124"/>
      <c r="T8" s="124"/>
      <c r="U8" s="124"/>
      <c r="V8" s="124"/>
    </row>
    <row r="9" spans="1:22" ht="12.75" customHeight="1">
      <c r="A9" s="138" t="s">
        <v>47</v>
      </c>
      <c r="B9" s="139" t="s">
        <v>48</v>
      </c>
      <c r="C9" s="140">
        <v>4</v>
      </c>
      <c r="D9" s="141">
        <v>15</v>
      </c>
      <c r="E9" s="135">
        <f t="shared" si="0"/>
        <v>19</v>
      </c>
      <c r="F9" s="142">
        <v>4</v>
      </c>
      <c r="G9" s="143">
        <v>10</v>
      </c>
      <c r="H9" s="135">
        <f t="shared" si="1"/>
        <v>14</v>
      </c>
      <c r="I9" s="142">
        <v>4</v>
      </c>
      <c r="J9" s="143">
        <v>19</v>
      </c>
      <c r="K9" s="135">
        <v>23</v>
      </c>
      <c r="L9" s="142"/>
      <c r="M9" s="143"/>
      <c r="N9" s="135"/>
      <c r="O9" s="124"/>
      <c r="P9" s="124"/>
      <c r="Q9" s="124"/>
      <c r="R9" s="124"/>
      <c r="S9" s="124"/>
      <c r="T9" s="124"/>
      <c r="U9" s="124"/>
      <c r="V9" s="124"/>
    </row>
    <row r="10" spans="1:22" ht="12.75" customHeight="1">
      <c r="A10" s="138" t="s">
        <v>49</v>
      </c>
      <c r="B10" s="139" t="s">
        <v>50</v>
      </c>
      <c r="C10" s="140">
        <v>2</v>
      </c>
      <c r="D10" s="141">
        <v>25</v>
      </c>
      <c r="E10" s="135">
        <f t="shared" si="0"/>
        <v>27</v>
      </c>
      <c r="F10" s="142">
        <v>5</v>
      </c>
      <c r="G10" s="143">
        <v>17</v>
      </c>
      <c r="H10" s="135">
        <f t="shared" si="1"/>
        <v>22</v>
      </c>
      <c r="I10" s="142">
        <v>2</v>
      </c>
      <c r="J10" s="143">
        <v>30</v>
      </c>
      <c r="K10" s="135">
        <v>32</v>
      </c>
      <c r="L10" s="142"/>
      <c r="M10" s="143"/>
      <c r="N10" s="135"/>
      <c r="O10" s="124"/>
      <c r="P10" s="124"/>
      <c r="Q10" s="124"/>
      <c r="R10" s="124"/>
      <c r="S10" s="124"/>
      <c r="T10" s="124"/>
      <c r="U10" s="124"/>
      <c r="V10" s="124"/>
    </row>
    <row r="11" spans="1:22" ht="12.75" customHeight="1">
      <c r="A11" s="138" t="s">
        <v>51</v>
      </c>
      <c r="B11" s="139" t="s">
        <v>52</v>
      </c>
      <c r="C11" s="140">
        <v>1</v>
      </c>
      <c r="D11" s="141">
        <v>24</v>
      </c>
      <c r="E11" s="135">
        <f t="shared" si="0"/>
        <v>25</v>
      </c>
      <c r="F11" s="142">
        <v>2</v>
      </c>
      <c r="G11" s="143">
        <v>20</v>
      </c>
      <c r="H11" s="135">
        <f t="shared" si="1"/>
        <v>22</v>
      </c>
      <c r="I11" s="142" t="s">
        <v>26</v>
      </c>
      <c r="J11" s="143">
        <v>18</v>
      </c>
      <c r="K11" s="135">
        <v>18</v>
      </c>
      <c r="L11" s="142"/>
      <c r="M11" s="143"/>
      <c r="N11" s="135"/>
      <c r="O11" s="124"/>
      <c r="P11" s="124"/>
      <c r="Q11" s="124"/>
      <c r="R11" s="124"/>
      <c r="S11" s="124"/>
      <c r="T11" s="124"/>
      <c r="U11" s="124"/>
      <c r="V11" s="124"/>
    </row>
    <row r="12" spans="1:22" ht="12.75" customHeight="1">
      <c r="A12" s="138" t="s">
        <v>53</v>
      </c>
      <c r="B12" s="139" t="s">
        <v>54</v>
      </c>
      <c r="C12" s="140">
        <v>8</v>
      </c>
      <c r="D12" s="141">
        <v>29</v>
      </c>
      <c r="E12" s="135">
        <f t="shared" si="0"/>
        <v>37</v>
      </c>
      <c r="F12" s="142">
        <v>5</v>
      </c>
      <c r="G12" s="143">
        <v>41</v>
      </c>
      <c r="H12" s="135">
        <f t="shared" si="1"/>
        <v>46</v>
      </c>
      <c r="I12" s="142">
        <v>5</v>
      </c>
      <c r="J12" s="143">
        <v>48</v>
      </c>
      <c r="K12" s="135">
        <v>53</v>
      </c>
      <c r="L12" s="142"/>
      <c r="M12" s="143"/>
      <c r="N12" s="135"/>
      <c r="O12" s="124"/>
      <c r="P12" s="124"/>
      <c r="Q12" s="124"/>
      <c r="R12" s="124"/>
      <c r="S12" s="124"/>
      <c r="T12" s="124"/>
      <c r="U12" s="124"/>
      <c r="V12" s="124"/>
    </row>
    <row r="13" spans="1:22" ht="12.75" customHeight="1">
      <c r="A13" s="138" t="s">
        <v>55</v>
      </c>
      <c r="B13" s="139" t="s">
        <v>56</v>
      </c>
      <c r="C13" s="140">
        <v>2</v>
      </c>
      <c r="D13" s="141">
        <v>22</v>
      </c>
      <c r="E13" s="135">
        <f t="shared" si="0"/>
        <v>24</v>
      </c>
      <c r="F13" s="142">
        <v>4</v>
      </c>
      <c r="G13" s="143">
        <v>22</v>
      </c>
      <c r="H13" s="135">
        <f t="shared" si="1"/>
        <v>26</v>
      </c>
      <c r="I13" s="142">
        <v>3</v>
      </c>
      <c r="J13" s="143">
        <v>21</v>
      </c>
      <c r="K13" s="135">
        <v>24</v>
      </c>
      <c r="L13" s="142"/>
      <c r="M13" s="143"/>
      <c r="N13" s="135"/>
      <c r="O13" s="124"/>
      <c r="P13" s="124"/>
      <c r="Q13" s="124"/>
      <c r="R13" s="124"/>
      <c r="S13" s="124"/>
      <c r="T13" s="124"/>
      <c r="U13" s="124"/>
      <c r="V13" s="124"/>
    </row>
    <row r="14" spans="1:22" ht="12.75" customHeight="1">
      <c r="A14" s="138" t="s">
        <v>57</v>
      </c>
      <c r="B14" s="139" t="s">
        <v>58</v>
      </c>
      <c r="C14" s="140">
        <v>4</v>
      </c>
      <c r="D14" s="141">
        <v>27</v>
      </c>
      <c r="E14" s="135">
        <f t="shared" si="0"/>
        <v>31</v>
      </c>
      <c r="F14" s="142">
        <v>4</v>
      </c>
      <c r="G14" s="143">
        <v>31</v>
      </c>
      <c r="H14" s="135">
        <f t="shared" si="1"/>
        <v>35</v>
      </c>
      <c r="I14" s="142">
        <v>5</v>
      </c>
      <c r="J14" s="143">
        <v>22</v>
      </c>
      <c r="K14" s="135">
        <v>27</v>
      </c>
      <c r="L14" s="142"/>
      <c r="M14" s="143"/>
      <c r="N14" s="135"/>
      <c r="O14" s="124"/>
      <c r="P14" s="124"/>
      <c r="Q14" s="124"/>
      <c r="R14" s="124"/>
      <c r="S14" s="124"/>
      <c r="T14" s="124"/>
      <c r="U14" s="124"/>
      <c r="V14" s="124"/>
    </row>
    <row r="15" spans="1:22" ht="12.75" customHeight="1">
      <c r="A15" s="138" t="s">
        <v>59</v>
      </c>
      <c r="B15" s="139" t="s">
        <v>60</v>
      </c>
      <c r="C15" s="140">
        <v>5</v>
      </c>
      <c r="D15" s="141">
        <v>11</v>
      </c>
      <c r="E15" s="135">
        <f t="shared" si="0"/>
        <v>16</v>
      </c>
      <c r="F15" s="142">
        <v>2</v>
      </c>
      <c r="G15" s="143">
        <v>15</v>
      </c>
      <c r="H15" s="135">
        <f t="shared" si="1"/>
        <v>17</v>
      </c>
      <c r="I15" s="142">
        <v>2</v>
      </c>
      <c r="J15" s="143">
        <v>8</v>
      </c>
      <c r="K15" s="135">
        <v>10</v>
      </c>
      <c r="L15" s="142"/>
      <c r="M15" s="143"/>
      <c r="N15" s="135"/>
      <c r="O15" s="124"/>
      <c r="P15" s="124"/>
      <c r="Q15" s="124"/>
      <c r="R15" s="124"/>
      <c r="S15" s="124"/>
      <c r="T15" s="124"/>
      <c r="U15" s="124"/>
      <c r="V15" s="124"/>
    </row>
    <row r="16" spans="1:22" ht="12.75" customHeight="1">
      <c r="A16" s="138" t="s">
        <v>61</v>
      </c>
      <c r="B16" s="139" t="s">
        <v>62</v>
      </c>
      <c r="C16" s="140">
        <v>1</v>
      </c>
      <c r="D16" s="141">
        <v>12</v>
      </c>
      <c r="E16" s="135">
        <f t="shared" si="0"/>
        <v>13</v>
      </c>
      <c r="F16" s="142">
        <v>1</v>
      </c>
      <c r="G16" s="143">
        <v>17</v>
      </c>
      <c r="H16" s="135">
        <f t="shared" si="1"/>
        <v>18</v>
      </c>
      <c r="I16" s="142">
        <v>1</v>
      </c>
      <c r="J16" s="143">
        <v>9</v>
      </c>
      <c r="K16" s="135">
        <v>10</v>
      </c>
      <c r="L16" s="142"/>
      <c r="M16" s="143"/>
      <c r="N16" s="135"/>
      <c r="O16" s="124"/>
      <c r="P16" s="124"/>
      <c r="Q16" s="124"/>
      <c r="R16" s="124"/>
      <c r="S16" s="124"/>
      <c r="T16" s="124"/>
      <c r="U16" s="124"/>
      <c r="V16" s="124"/>
    </row>
    <row r="17" spans="1:22" ht="12.75" customHeight="1">
      <c r="A17" s="138" t="s">
        <v>63</v>
      </c>
      <c r="B17" s="139" t="s">
        <v>64</v>
      </c>
      <c r="C17" s="140">
        <v>3</v>
      </c>
      <c r="D17" s="141">
        <v>16</v>
      </c>
      <c r="E17" s="135">
        <f t="shared" si="0"/>
        <v>19</v>
      </c>
      <c r="F17" s="142">
        <v>3</v>
      </c>
      <c r="G17" s="143">
        <v>15</v>
      </c>
      <c r="H17" s="135">
        <f t="shared" si="1"/>
        <v>18</v>
      </c>
      <c r="I17" s="142">
        <v>2</v>
      </c>
      <c r="J17" s="143">
        <v>19</v>
      </c>
      <c r="K17" s="135">
        <v>21</v>
      </c>
      <c r="L17" s="142"/>
      <c r="M17" s="143"/>
      <c r="N17" s="135"/>
      <c r="O17" s="124"/>
      <c r="P17" s="124"/>
      <c r="Q17" s="124"/>
      <c r="R17" s="124"/>
      <c r="S17" s="124"/>
      <c r="T17" s="124"/>
      <c r="U17" s="124"/>
      <c r="V17" s="124"/>
    </row>
    <row r="18" spans="1:22" ht="12.75" customHeight="1">
      <c r="A18" s="138" t="s">
        <v>65</v>
      </c>
      <c r="B18" s="139" t="s">
        <v>66</v>
      </c>
      <c r="C18" s="140">
        <v>3</v>
      </c>
      <c r="D18" s="141">
        <v>19</v>
      </c>
      <c r="E18" s="135">
        <f t="shared" si="0"/>
        <v>22</v>
      </c>
      <c r="F18" s="142">
        <v>1</v>
      </c>
      <c r="G18" s="143">
        <v>15</v>
      </c>
      <c r="H18" s="135">
        <f t="shared" si="1"/>
        <v>16</v>
      </c>
      <c r="I18" s="142">
        <v>2</v>
      </c>
      <c r="J18" s="143">
        <v>10</v>
      </c>
      <c r="K18" s="135">
        <v>12</v>
      </c>
      <c r="L18" s="142"/>
      <c r="M18" s="143"/>
      <c r="N18" s="135"/>
      <c r="O18" s="124"/>
      <c r="P18" s="124"/>
      <c r="Q18" s="124"/>
      <c r="R18" s="124"/>
      <c r="S18" s="124"/>
      <c r="T18" s="124"/>
      <c r="U18" s="124"/>
      <c r="V18" s="124"/>
    </row>
    <row r="19" spans="1:22" ht="12.75" customHeight="1">
      <c r="A19" s="138" t="s">
        <v>67</v>
      </c>
      <c r="B19" s="139" t="s">
        <v>68</v>
      </c>
      <c r="C19" s="140">
        <v>3</v>
      </c>
      <c r="D19" s="141">
        <v>39</v>
      </c>
      <c r="E19" s="135">
        <f t="shared" si="0"/>
        <v>42</v>
      </c>
      <c r="F19" s="142">
        <v>3</v>
      </c>
      <c r="G19" s="143">
        <v>32</v>
      </c>
      <c r="H19" s="135">
        <f t="shared" si="1"/>
        <v>35</v>
      </c>
      <c r="I19" s="142">
        <v>5</v>
      </c>
      <c r="J19" s="143">
        <v>40</v>
      </c>
      <c r="K19" s="135">
        <v>45</v>
      </c>
      <c r="L19" s="142"/>
      <c r="M19" s="143"/>
      <c r="N19" s="135"/>
      <c r="O19" s="124"/>
      <c r="P19" s="124"/>
      <c r="Q19" s="124"/>
      <c r="R19" s="124"/>
      <c r="S19" s="124"/>
      <c r="T19" s="124"/>
      <c r="U19" s="124"/>
      <c r="V19" s="124"/>
    </row>
    <row r="20" spans="1:22" ht="12.75" customHeight="1">
      <c r="A20" s="138" t="s">
        <v>69</v>
      </c>
      <c r="B20" s="139" t="s">
        <v>70</v>
      </c>
      <c r="C20" s="140">
        <v>1</v>
      </c>
      <c r="D20" s="141">
        <v>18</v>
      </c>
      <c r="E20" s="135">
        <f t="shared" si="0"/>
        <v>19</v>
      </c>
      <c r="F20" s="142">
        <v>4</v>
      </c>
      <c r="G20" s="143">
        <v>15</v>
      </c>
      <c r="H20" s="135">
        <f t="shared" si="1"/>
        <v>19</v>
      </c>
      <c r="I20" s="142" t="s">
        <v>26</v>
      </c>
      <c r="J20" s="143">
        <v>7</v>
      </c>
      <c r="K20" s="135">
        <v>7</v>
      </c>
      <c r="L20" s="142"/>
      <c r="M20" s="143"/>
      <c r="N20" s="135"/>
      <c r="O20" s="124"/>
      <c r="P20" s="124"/>
      <c r="Q20" s="124"/>
      <c r="R20" s="124"/>
      <c r="S20" s="124"/>
      <c r="T20" s="124"/>
      <c r="U20" s="124"/>
      <c r="V20" s="124"/>
    </row>
    <row r="21" spans="1:22" ht="12.75" customHeight="1">
      <c r="A21" s="138" t="s">
        <v>71</v>
      </c>
      <c r="B21" s="139" t="s">
        <v>72</v>
      </c>
      <c r="C21" s="140">
        <v>0</v>
      </c>
      <c r="D21" s="141">
        <v>15</v>
      </c>
      <c r="E21" s="135">
        <f t="shared" si="0"/>
        <v>15</v>
      </c>
      <c r="F21" s="142">
        <v>0</v>
      </c>
      <c r="G21" s="143">
        <v>18</v>
      </c>
      <c r="H21" s="135">
        <f t="shared" si="1"/>
        <v>18</v>
      </c>
      <c r="I21" s="142">
        <v>1</v>
      </c>
      <c r="J21" s="143">
        <v>10</v>
      </c>
      <c r="K21" s="135">
        <v>11</v>
      </c>
      <c r="L21" s="142"/>
      <c r="M21" s="143"/>
      <c r="N21" s="135"/>
      <c r="O21" s="124"/>
      <c r="P21" s="124"/>
      <c r="Q21" s="124"/>
      <c r="R21" s="124"/>
      <c r="S21" s="124"/>
      <c r="T21" s="124"/>
      <c r="U21" s="124"/>
      <c r="V21" s="124"/>
    </row>
    <row r="22" spans="1:22" ht="12.75" customHeight="1">
      <c r="A22" s="144"/>
      <c r="B22" s="145" t="s">
        <v>54</v>
      </c>
      <c r="C22" s="146">
        <f t="shared" ref="C22:E22" si="2">SUM(C7:C21)</f>
        <v>44</v>
      </c>
      <c r="D22" s="147">
        <f t="shared" si="2"/>
        <v>304</v>
      </c>
      <c r="E22" s="148">
        <f t="shared" si="2"/>
        <v>348</v>
      </c>
      <c r="F22" s="149">
        <v>44</v>
      </c>
      <c r="G22" s="150">
        <v>288</v>
      </c>
      <c r="H22" s="148">
        <f>SUM(H7:H21)</f>
        <v>332</v>
      </c>
      <c r="I22" s="149">
        <v>37</v>
      </c>
      <c r="J22" s="150">
        <v>284</v>
      </c>
      <c r="K22" s="148">
        <v>321</v>
      </c>
      <c r="L22" s="149"/>
      <c r="M22" s="150"/>
      <c r="N22" s="148"/>
      <c r="O22" s="124"/>
      <c r="P22" s="124"/>
      <c r="Q22" s="124"/>
      <c r="R22" s="124"/>
      <c r="S22" s="124"/>
      <c r="T22" s="124"/>
      <c r="U22" s="124"/>
      <c r="V22" s="124"/>
    </row>
    <row r="23" spans="1:22" ht="12.75" customHeight="1">
      <c r="A23" s="138" t="s">
        <v>43</v>
      </c>
      <c r="B23" s="139" t="s">
        <v>73</v>
      </c>
      <c r="C23" s="140">
        <v>3</v>
      </c>
      <c r="D23" s="141">
        <v>24</v>
      </c>
      <c r="E23" s="135">
        <f t="shared" ref="E23:E39" si="3">SUM(C23:D23)</f>
        <v>27</v>
      </c>
      <c r="F23" s="142" t="s">
        <v>26</v>
      </c>
      <c r="G23" s="143">
        <v>30</v>
      </c>
      <c r="H23" s="135">
        <f t="shared" ref="H23:H39" si="4">SUM(F23:G23)</f>
        <v>30</v>
      </c>
      <c r="I23" s="142">
        <v>2</v>
      </c>
      <c r="J23" s="143">
        <v>32</v>
      </c>
      <c r="K23" s="135">
        <v>34</v>
      </c>
      <c r="L23" s="142"/>
      <c r="M23" s="143"/>
      <c r="N23" s="135"/>
      <c r="O23" s="124"/>
      <c r="P23" s="124"/>
      <c r="Q23" s="124"/>
      <c r="R23" s="124"/>
      <c r="S23" s="124"/>
      <c r="T23" s="124"/>
      <c r="U23" s="124"/>
      <c r="V23" s="124"/>
    </row>
    <row r="24" spans="1:22" ht="12.75" customHeight="1">
      <c r="A24" s="138" t="s">
        <v>45</v>
      </c>
      <c r="B24" s="139" t="s">
        <v>74</v>
      </c>
      <c r="C24" s="140">
        <v>10</v>
      </c>
      <c r="D24" s="141">
        <v>48</v>
      </c>
      <c r="E24" s="135">
        <f t="shared" si="3"/>
        <v>58</v>
      </c>
      <c r="F24" s="142">
        <v>3</v>
      </c>
      <c r="G24" s="143">
        <v>32</v>
      </c>
      <c r="H24" s="135">
        <f t="shared" si="4"/>
        <v>35</v>
      </c>
      <c r="I24" s="142">
        <v>5</v>
      </c>
      <c r="J24" s="143">
        <v>34</v>
      </c>
      <c r="K24" s="135">
        <v>39</v>
      </c>
      <c r="L24" s="142"/>
      <c r="M24" s="143"/>
      <c r="N24" s="135"/>
      <c r="O24" s="124"/>
      <c r="P24" s="124"/>
      <c r="Q24" s="124"/>
      <c r="R24" s="124"/>
      <c r="S24" s="124"/>
      <c r="T24" s="124"/>
      <c r="U24" s="124"/>
      <c r="V24" s="124"/>
    </row>
    <row r="25" spans="1:22" ht="12.75" customHeight="1">
      <c r="A25" s="138" t="s">
        <v>47</v>
      </c>
      <c r="B25" s="139" t="s">
        <v>75</v>
      </c>
      <c r="C25" s="140">
        <v>9</v>
      </c>
      <c r="D25" s="141">
        <v>62</v>
      </c>
      <c r="E25" s="135">
        <f t="shared" si="3"/>
        <v>71</v>
      </c>
      <c r="F25" s="142">
        <v>12</v>
      </c>
      <c r="G25" s="143">
        <v>39</v>
      </c>
      <c r="H25" s="135">
        <f t="shared" si="4"/>
        <v>51</v>
      </c>
      <c r="I25" s="142">
        <v>1</v>
      </c>
      <c r="J25" s="143">
        <v>56</v>
      </c>
      <c r="K25" s="135">
        <v>57</v>
      </c>
      <c r="L25" s="142"/>
      <c r="M25" s="143"/>
      <c r="N25" s="135"/>
      <c r="O25" s="124"/>
      <c r="P25" s="124"/>
      <c r="Q25" s="124"/>
      <c r="R25" s="124"/>
      <c r="S25" s="124"/>
      <c r="T25" s="124"/>
      <c r="U25" s="124"/>
      <c r="V25" s="124"/>
    </row>
    <row r="26" spans="1:22" ht="12.75" customHeight="1">
      <c r="A26" s="138" t="s">
        <v>49</v>
      </c>
      <c r="B26" s="139" t="s">
        <v>76</v>
      </c>
      <c r="C26" s="140">
        <v>9</v>
      </c>
      <c r="D26" s="141">
        <v>37</v>
      </c>
      <c r="E26" s="135">
        <f t="shared" si="3"/>
        <v>46</v>
      </c>
      <c r="F26" s="142">
        <v>4</v>
      </c>
      <c r="G26" s="143">
        <v>37</v>
      </c>
      <c r="H26" s="135">
        <f t="shared" si="4"/>
        <v>41</v>
      </c>
      <c r="I26" s="142">
        <v>3</v>
      </c>
      <c r="J26" s="143">
        <v>43</v>
      </c>
      <c r="K26" s="135">
        <v>46</v>
      </c>
      <c r="L26" s="142"/>
      <c r="M26" s="143"/>
      <c r="N26" s="135"/>
      <c r="O26" s="124"/>
      <c r="P26" s="124"/>
      <c r="Q26" s="124"/>
      <c r="R26" s="124"/>
      <c r="S26" s="124"/>
      <c r="T26" s="124"/>
      <c r="U26" s="124"/>
      <c r="V26" s="124"/>
    </row>
    <row r="27" spans="1:22" ht="12.75" customHeight="1">
      <c r="A27" s="138" t="s">
        <v>51</v>
      </c>
      <c r="B27" s="139" t="s">
        <v>77</v>
      </c>
      <c r="C27" s="140">
        <v>7</v>
      </c>
      <c r="D27" s="141">
        <v>28</v>
      </c>
      <c r="E27" s="135">
        <f t="shared" si="3"/>
        <v>35</v>
      </c>
      <c r="F27" s="142">
        <v>2</v>
      </c>
      <c r="G27" s="143">
        <v>15</v>
      </c>
      <c r="H27" s="135">
        <f t="shared" si="4"/>
        <v>17</v>
      </c>
      <c r="I27" s="142">
        <v>0</v>
      </c>
      <c r="J27" s="143">
        <v>17</v>
      </c>
      <c r="K27" s="135">
        <v>17</v>
      </c>
      <c r="L27" s="142"/>
      <c r="M27" s="143"/>
      <c r="N27" s="135"/>
      <c r="O27" s="124"/>
      <c r="P27" s="124"/>
      <c r="Q27" s="124"/>
      <c r="R27" s="124"/>
      <c r="S27" s="124"/>
      <c r="T27" s="124"/>
      <c r="U27" s="124"/>
      <c r="V27" s="124"/>
    </row>
    <row r="28" spans="1:22" ht="12.75" customHeight="1">
      <c r="A28" s="138" t="s">
        <v>53</v>
      </c>
      <c r="B28" s="139" t="s">
        <v>78</v>
      </c>
      <c r="C28" s="140">
        <v>5</v>
      </c>
      <c r="D28" s="141">
        <v>21</v>
      </c>
      <c r="E28" s="135">
        <f t="shared" si="3"/>
        <v>26</v>
      </c>
      <c r="F28" s="142">
        <v>1</v>
      </c>
      <c r="G28" s="143">
        <v>17</v>
      </c>
      <c r="H28" s="135">
        <f t="shared" si="4"/>
        <v>18</v>
      </c>
      <c r="I28" s="142">
        <v>0</v>
      </c>
      <c r="J28" s="143">
        <v>26</v>
      </c>
      <c r="K28" s="135">
        <v>26</v>
      </c>
      <c r="L28" s="142"/>
      <c r="M28" s="143"/>
      <c r="N28" s="135"/>
      <c r="O28" s="124"/>
      <c r="P28" s="124"/>
      <c r="Q28" s="124"/>
      <c r="R28" s="124"/>
      <c r="S28" s="124"/>
      <c r="T28" s="124"/>
      <c r="U28" s="124"/>
      <c r="V28" s="124"/>
    </row>
    <row r="29" spans="1:22" ht="12.75" customHeight="1">
      <c r="A29" s="138" t="s">
        <v>55</v>
      </c>
      <c r="B29" s="139" t="s">
        <v>79</v>
      </c>
      <c r="C29" s="140">
        <v>3</v>
      </c>
      <c r="D29" s="141">
        <v>12</v>
      </c>
      <c r="E29" s="135">
        <f t="shared" si="3"/>
        <v>15</v>
      </c>
      <c r="F29" s="142">
        <v>2</v>
      </c>
      <c r="G29" s="143">
        <v>19</v>
      </c>
      <c r="H29" s="135">
        <f t="shared" si="4"/>
        <v>21</v>
      </c>
      <c r="I29" s="142">
        <v>2</v>
      </c>
      <c r="J29" s="143">
        <v>26</v>
      </c>
      <c r="K29" s="135">
        <v>28</v>
      </c>
      <c r="L29" s="142"/>
      <c r="M29" s="143"/>
      <c r="N29" s="135"/>
      <c r="O29" s="124"/>
      <c r="P29" s="124"/>
      <c r="Q29" s="124"/>
      <c r="R29" s="124"/>
      <c r="S29" s="124"/>
      <c r="T29" s="124"/>
      <c r="U29" s="124"/>
      <c r="V29" s="124"/>
    </row>
    <row r="30" spans="1:22" ht="12.75" customHeight="1">
      <c r="A30" s="138" t="s">
        <v>57</v>
      </c>
      <c r="B30" s="139" t="s">
        <v>80</v>
      </c>
      <c r="C30" s="140">
        <v>5</v>
      </c>
      <c r="D30" s="141">
        <v>33</v>
      </c>
      <c r="E30" s="135">
        <f t="shared" si="3"/>
        <v>38</v>
      </c>
      <c r="F30" s="142">
        <v>2</v>
      </c>
      <c r="G30" s="143">
        <v>33</v>
      </c>
      <c r="H30" s="135">
        <f t="shared" si="4"/>
        <v>35</v>
      </c>
      <c r="I30" s="142">
        <v>0</v>
      </c>
      <c r="J30" s="143">
        <v>22</v>
      </c>
      <c r="K30" s="135">
        <v>22</v>
      </c>
      <c r="L30" s="142"/>
      <c r="M30" s="143"/>
      <c r="N30" s="135"/>
      <c r="O30" s="124"/>
      <c r="P30" s="124"/>
      <c r="Q30" s="124"/>
      <c r="R30" s="124"/>
      <c r="S30" s="124"/>
      <c r="T30" s="124"/>
      <c r="U30" s="124"/>
      <c r="V30" s="124"/>
    </row>
    <row r="31" spans="1:22" ht="12.75" customHeight="1">
      <c r="A31" s="138" t="s">
        <v>59</v>
      </c>
      <c r="B31" s="139" t="s">
        <v>81</v>
      </c>
      <c r="C31" s="140">
        <v>7</v>
      </c>
      <c r="D31" s="141">
        <v>49</v>
      </c>
      <c r="E31" s="135">
        <f t="shared" si="3"/>
        <v>56</v>
      </c>
      <c r="F31" s="142">
        <v>5</v>
      </c>
      <c r="G31" s="143">
        <v>44</v>
      </c>
      <c r="H31" s="135">
        <f t="shared" si="4"/>
        <v>49</v>
      </c>
      <c r="I31" s="142">
        <v>1</v>
      </c>
      <c r="J31" s="143">
        <v>47</v>
      </c>
      <c r="K31" s="135">
        <v>48</v>
      </c>
      <c r="L31" s="142"/>
      <c r="M31" s="143"/>
      <c r="N31" s="135"/>
      <c r="O31" s="124"/>
      <c r="P31" s="124"/>
      <c r="Q31" s="124"/>
      <c r="R31" s="124"/>
      <c r="S31" s="124"/>
      <c r="T31" s="124"/>
      <c r="U31" s="124"/>
      <c r="V31" s="124"/>
    </row>
    <row r="32" spans="1:22" ht="12.75" customHeight="1">
      <c r="A32" s="138" t="s">
        <v>61</v>
      </c>
      <c r="B32" s="139" t="s">
        <v>82</v>
      </c>
      <c r="C32" s="140">
        <v>4</v>
      </c>
      <c r="D32" s="141">
        <v>29</v>
      </c>
      <c r="E32" s="135">
        <f t="shared" si="3"/>
        <v>33</v>
      </c>
      <c r="F32" s="142">
        <v>5</v>
      </c>
      <c r="G32" s="143">
        <v>24</v>
      </c>
      <c r="H32" s="135">
        <f t="shared" si="4"/>
        <v>29</v>
      </c>
      <c r="I32" s="142">
        <v>6</v>
      </c>
      <c r="J32" s="143">
        <v>26</v>
      </c>
      <c r="K32" s="135">
        <v>32</v>
      </c>
      <c r="L32" s="142"/>
      <c r="M32" s="143"/>
      <c r="N32" s="135"/>
      <c r="O32" s="124"/>
      <c r="P32" s="124"/>
      <c r="Q32" s="124"/>
      <c r="R32" s="124"/>
      <c r="S32" s="124"/>
      <c r="T32" s="124"/>
      <c r="U32" s="124"/>
      <c r="V32" s="124"/>
    </row>
    <row r="33" spans="1:22" ht="12.75" customHeight="1">
      <c r="A33" s="138" t="s">
        <v>63</v>
      </c>
      <c r="B33" s="139" t="s">
        <v>83</v>
      </c>
      <c r="C33" s="140">
        <v>3</v>
      </c>
      <c r="D33" s="141">
        <v>58</v>
      </c>
      <c r="E33" s="135">
        <f t="shared" si="3"/>
        <v>61</v>
      </c>
      <c r="F33" s="142">
        <v>3</v>
      </c>
      <c r="G33" s="143">
        <v>63</v>
      </c>
      <c r="H33" s="135">
        <f t="shared" si="4"/>
        <v>66</v>
      </c>
      <c r="I33" s="142">
        <v>4</v>
      </c>
      <c r="J33" s="143">
        <v>41</v>
      </c>
      <c r="K33" s="135">
        <v>45</v>
      </c>
      <c r="L33" s="142"/>
      <c r="M33" s="143"/>
      <c r="N33" s="135"/>
      <c r="O33" s="124"/>
      <c r="P33" s="124"/>
      <c r="Q33" s="124"/>
      <c r="R33" s="124"/>
      <c r="S33" s="124"/>
      <c r="T33" s="124"/>
      <c r="U33" s="124"/>
      <c r="V33" s="124"/>
    </row>
    <row r="34" spans="1:22" ht="12.75" customHeight="1">
      <c r="A34" s="138" t="s">
        <v>65</v>
      </c>
      <c r="B34" s="139" t="s">
        <v>84</v>
      </c>
      <c r="C34" s="140">
        <v>7</v>
      </c>
      <c r="D34" s="141">
        <v>35</v>
      </c>
      <c r="E34" s="135">
        <f t="shared" si="3"/>
        <v>42</v>
      </c>
      <c r="F34" s="142">
        <v>5</v>
      </c>
      <c r="G34" s="143">
        <v>30</v>
      </c>
      <c r="H34" s="135">
        <f t="shared" si="4"/>
        <v>35</v>
      </c>
      <c r="I34" s="142">
        <v>0</v>
      </c>
      <c r="J34" s="143">
        <v>30</v>
      </c>
      <c r="K34" s="135">
        <v>30</v>
      </c>
      <c r="L34" s="142"/>
      <c r="M34" s="143"/>
      <c r="N34" s="135"/>
      <c r="O34" s="124"/>
      <c r="P34" s="124"/>
      <c r="Q34" s="124"/>
      <c r="R34" s="124"/>
      <c r="S34" s="124"/>
      <c r="T34" s="124"/>
      <c r="U34" s="124"/>
      <c r="V34" s="124"/>
    </row>
    <row r="35" spans="1:22" ht="12.75" customHeight="1">
      <c r="A35" s="138" t="s">
        <v>67</v>
      </c>
      <c r="B35" s="139" t="s">
        <v>85</v>
      </c>
      <c r="C35" s="140">
        <v>1</v>
      </c>
      <c r="D35" s="141">
        <v>25</v>
      </c>
      <c r="E35" s="135">
        <f t="shared" si="3"/>
        <v>26</v>
      </c>
      <c r="F35" s="142">
        <v>3</v>
      </c>
      <c r="G35" s="143">
        <v>24</v>
      </c>
      <c r="H35" s="135">
        <f t="shared" si="4"/>
        <v>27</v>
      </c>
      <c r="I35" s="142">
        <v>0</v>
      </c>
      <c r="J35" s="143">
        <v>20</v>
      </c>
      <c r="K35" s="135">
        <v>20</v>
      </c>
      <c r="L35" s="142"/>
      <c r="M35" s="143"/>
      <c r="N35" s="135"/>
      <c r="O35" s="124"/>
      <c r="P35" s="124"/>
      <c r="Q35" s="124"/>
      <c r="R35" s="124"/>
      <c r="S35" s="124"/>
      <c r="T35" s="124"/>
      <c r="U35" s="124"/>
      <c r="V35" s="124"/>
    </row>
    <row r="36" spans="1:22" ht="12.75" customHeight="1">
      <c r="A36" s="138" t="s">
        <v>69</v>
      </c>
      <c r="B36" s="139" t="s">
        <v>86</v>
      </c>
      <c r="C36" s="140">
        <v>4</v>
      </c>
      <c r="D36" s="141">
        <v>31</v>
      </c>
      <c r="E36" s="135">
        <f t="shared" si="3"/>
        <v>35</v>
      </c>
      <c r="F36" s="142">
        <v>3</v>
      </c>
      <c r="G36" s="143">
        <v>22</v>
      </c>
      <c r="H36" s="135">
        <f t="shared" si="4"/>
        <v>25</v>
      </c>
      <c r="I36" s="142">
        <v>3</v>
      </c>
      <c r="J36" s="143">
        <v>28</v>
      </c>
      <c r="K36" s="135">
        <v>31</v>
      </c>
      <c r="L36" s="142"/>
      <c r="M36" s="143"/>
      <c r="N36" s="135"/>
      <c r="O36" s="124"/>
      <c r="P36" s="124"/>
      <c r="Q36" s="124"/>
      <c r="R36" s="124"/>
      <c r="S36" s="124"/>
      <c r="T36" s="124"/>
      <c r="U36" s="124"/>
      <c r="V36" s="124"/>
    </row>
    <row r="37" spans="1:22" ht="12.75" customHeight="1">
      <c r="A37" s="138" t="s">
        <v>71</v>
      </c>
      <c r="B37" s="139" t="s">
        <v>87</v>
      </c>
      <c r="C37" s="140">
        <v>6</v>
      </c>
      <c r="D37" s="141">
        <v>15</v>
      </c>
      <c r="E37" s="135">
        <f t="shared" si="3"/>
        <v>21</v>
      </c>
      <c r="F37" s="142">
        <v>1</v>
      </c>
      <c r="G37" s="143">
        <v>24</v>
      </c>
      <c r="H37" s="135">
        <f t="shared" si="4"/>
        <v>25</v>
      </c>
      <c r="I37" s="142">
        <v>2</v>
      </c>
      <c r="J37" s="143">
        <v>12</v>
      </c>
      <c r="K37" s="135">
        <v>14</v>
      </c>
      <c r="L37" s="142"/>
      <c r="M37" s="143"/>
      <c r="N37" s="135"/>
      <c r="O37" s="124"/>
      <c r="P37" s="124"/>
      <c r="Q37" s="124"/>
      <c r="R37" s="124"/>
      <c r="S37" s="124"/>
      <c r="T37" s="124"/>
      <c r="U37" s="124"/>
      <c r="V37" s="124"/>
    </row>
    <row r="38" spans="1:22" ht="12.75" customHeight="1">
      <c r="A38" s="138" t="s">
        <v>88</v>
      </c>
      <c r="B38" s="139" t="s">
        <v>89</v>
      </c>
      <c r="C38" s="140">
        <v>0</v>
      </c>
      <c r="D38" s="141">
        <v>21</v>
      </c>
      <c r="E38" s="135">
        <f t="shared" si="3"/>
        <v>21</v>
      </c>
      <c r="F38" s="142">
        <v>1</v>
      </c>
      <c r="G38" s="143">
        <v>21</v>
      </c>
      <c r="H38" s="135">
        <f t="shared" si="4"/>
        <v>22</v>
      </c>
      <c r="I38" s="142">
        <v>0</v>
      </c>
      <c r="J38" s="143">
        <v>22</v>
      </c>
      <c r="K38" s="135">
        <v>22</v>
      </c>
      <c r="L38" s="142"/>
      <c r="M38" s="143"/>
      <c r="N38" s="135"/>
      <c r="O38" s="124"/>
      <c r="P38" s="124"/>
      <c r="Q38" s="124"/>
      <c r="R38" s="124"/>
      <c r="S38" s="124"/>
      <c r="T38" s="124"/>
      <c r="U38" s="124"/>
      <c r="V38" s="124"/>
    </row>
    <row r="39" spans="1:22" ht="12.75" customHeight="1">
      <c r="A39" s="138" t="s">
        <v>90</v>
      </c>
      <c r="B39" s="139" t="s">
        <v>91</v>
      </c>
      <c r="C39" s="140">
        <v>23</v>
      </c>
      <c r="D39" s="141">
        <v>73</v>
      </c>
      <c r="E39" s="135">
        <f t="shared" si="3"/>
        <v>96</v>
      </c>
      <c r="F39" s="142">
        <v>13</v>
      </c>
      <c r="G39" s="143">
        <v>61</v>
      </c>
      <c r="H39" s="135">
        <f t="shared" si="4"/>
        <v>74</v>
      </c>
      <c r="I39" s="142">
        <v>5</v>
      </c>
      <c r="J39" s="143">
        <v>56</v>
      </c>
      <c r="K39" s="135">
        <v>61</v>
      </c>
      <c r="L39" s="142"/>
      <c r="M39" s="143"/>
      <c r="N39" s="135"/>
      <c r="O39" s="124"/>
      <c r="P39" s="124"/>
      <c r="Q39" s="124"/>
      <c r="R39" s="124"/>
      <c r="S39" s="124"/>
      <c r="T39" s="124"/>
      <c r="U39" s="124"/>
      <c r="V39" s="124"/>
    </row>
    <row r="40" spans="1:22" ht="12.75" customHeight="1">
      <c r="A40" s="144"/>
      <c r="B40" s="145" t="s">
        <v>82</v>
      </c>
      <c r="C40" s="146">
        <f t="shared" ref="C40:E40" si="5">SUM(C23:C39)</f>
        <v>106</v>
      </c>
      <c r="D40" s="147">
        <f t="shared" si="5"/>
        <v>601</v>
      </c>
      <c r="E40" s="148">
        <f t="shared" si="5"/>
        <v>707</v>
      </c>
      <c r="F40" s="151">
        <v>65</v>
      </c>
      <c r="G40" s="152">
        <v>535</v>
      </c>
      <c r="H40" s="148">
        <f>SUM(H23:H39)</f>
        <v>600</v>
      </c>
      <c r="I40" s="151">
        <v>34</v>
      </c>
      <c r="J40" s="152">
        <v>538</v>
      </c>
      <c r="K40" s="148">
        <v>572</v>
      </c>
      <c r="L40" s="151"/>
      <c r="M40" s="152"/>
      <c r="N40" s="148"/>
      <c r="O40" s="124"/>
      <c r="P40" s="124"/>
      <c r="Q40" s="124"/>
      <c r="R40" s="124"/>
      <c r="S40" s="124"/>
      <c r="T40" s="124"/>
      <c r="U40" s="124"/>
      <c r="V40" s="124"/>
    </row>
    <row r="41" spans="1:22" ht="12.75" customHeight="1">
      <c r="A41" s="138" t="s">
        <v>43</v>
      </c>
      <c r="B41" s="139" t="s">
        <v>92</v>
      </c>
      <c r="C41" s="140">
        <v>2</v>
      </c>
      <c r="D41" s="141">
        <v>25</v>
      </c>
      <c r="E41" s="135">
        <f t="shared" ref="E41:E58" si="6">SUM(C41:D41)</f>
        <v>27</v>
      </c>
      <c r="F41" s="153">
        <v>6</v>
      </c>
      <c r="G41" s="154">
        <v>19</v>
      </c>
      <c r="H41" s="135">
        <f t="shared" ref="H41:H58" si="7">SUM(F41:G41)</f>
        <v>25</v>
      </c>
      <c r="I41" s="153">
        <v>4</v>
      </c>
      <c r="J41" s="154">
        <v>19</v>
      </c>
      <c r="K41" s="135">
        <v>23</v>
      </c>
      <c r="L41" s="153"/>
      <c r="M41" s="154"/>
      <c r="N41" s="135"/>
      <c r="O41" s="124"/>
      <c r="P41" s="124"/>
      <c r="Q41" s="124"/>
      <c r="R41" s="124"/>
      <c r="S41" s="124"/>
      <c r="T41" s="124"/>
      <c r="U41" s="124"/>
      <c r="V41" s="124"/>
    </row>
    <row r="42" spans="1:22" ht="12.75" customHeight="1">
      <c r="A42" s="138" t="s">
        <v>45</v>
      </c>
      <c r="B42" s="139" t="s">
        <v>93</v>
      </c>
      <c r="C42" s="140">
        <v>1</v>
      </c>
      <c r="D42" s="141">
        <v>3</v>
      </c>
      <c r="E42" s="135">
        <f t="shared" si="6"/>
        <v>4</v>
      </c>
      <c r="F42" s="155">
        <v>2</v>
      </c>
      <c r="G42" s="156">
        <v>3</v>
      </c>
      <c r="H42" s="135">
        <f t="shared" si="7"/>
        <v>5</v>
      </c>
      <c r="I42" s="155">
        <v>2</v>
      </c>
      <c r="J42" s="156">
        <v>1</v>
      </c>
      <c r="K42" s="135">
        <v>3</v>
      </c>
      <c r="L42" s="155"/>
      <c r="M42" s="156"/>
      <c r="N42" s="135"/>
      <c r="O42" s="124"/>
      <c r="P42" s="124"/>
      <c r="Q42" s="124"/>
      <c r="R42" s="124"/>
      <c r="S42" s="124"/>
      <c r="T42" s="124"/>
      <c r="U42" s="124"/>
      <c r="V42" s="124"/>
    </row>
    <row r="43" spans="1:22" ht="12.75" customHeight="1">
      <c r="A43" s="138" t="s">
        <v>47</v>
      </c>
      <c r="B43" s="139" t="s">
        <v>94</v>
      </c>
      <c r="C43" s="140">
        <v>0</v>
      </c>
      <c r="D43" s="141">
        <v>14</v>
      </c>
      <c r="E43" s="135">
        <f t="shared" si="6"/>
        <v>14</v>
      </c>
      <c r="F43" s="155">
        <v>0</v>
      </c>
      <c r="G43" s="156">
        <v>7</v>
      </c>
      <c r="H43" s="135">
        <f t="shared" si="7"/>
        <v>7</v>
      </c>
      <c r="I43" s="155">
        <v>0</v>
      </c>
      <c r="J43" s="156">
        <v>6</v>
      </c>
      <c r="K43" s="135">
        <v>6</v>
      </c>
      <c r="L43" s="155"/>
      <c r="M43" s="156"/>
      <c r="N43" s="135"/>
      <c r="O43" s="124"/>
      <c r="P43" s="124"/>
      <c r="Q43" s="124"/>
      <c r="R43" s="124"/>
      <c r="S43" s="124"/>
      <c r="T43" s="124"/>
      <c r="U43" s="124"/>
      <c r="V43" s="124"/>
    </row>
    <row r="44" spans="1:22" ht="12.75" customHeight="1">
      <c r="A44" s="138" t="s">
        <v>49</v>
      </c>
      <c r="B44" s="139" t="s">
        <v>95</v>
      </c>
      <c r="C44" s="140">
        <v>2</v>
      </c>
      <c r="D44" s="141">
        <v>13</v>
      </c>
      <c r="E44" s="135">
        <f t="shared" si="6"/>
        <v>15</v>
      </c>
      <c r="F44" s="155">
        <v>4</v>
      </c>
      <c r="G44" s="156">
        <v>9</v>
      </c>
      <c r="H44" s="135">
        <f t="shared" si="7"/>
        <v>13</v>
      </c>
      <c r="I44" s="155">
        <v>1</v>
      </c>
      <c r="J44" s="156">
        <v>8</v>
      </c>
      <c r="K44" s="135">
        <v>9</v>
      </c>
      <c r="L44" s="155"/>
      <c r="M44" s="156"/>
      <c r="N44" s="135"/>
      <c r="O44" s="124"/>
      <c r="P44" s="124"/>
      <c r="Q44" s="124"/>
      <c r="R44" s="124"/>
      <c r="S44" s="124"/>
      <c r="T44" s="124"/>
      <c r="U44" s="124"/>
      <c r="V44" s="124"/>
    </row>
    <row r="45" spans="1:22" ht="12.75" customHeight="1">
      <c r="A45" s="138" t="s">
        <v>51</v>
      </c>
      <c r="B45" s="139" t="s">
        <v>96</v>
      </c>
      <c r="C45" s="140">
        <v>5</v>
      </c>
      <c r="D45" s="141">
        <v>4</v>
      </c>
      <c r="E45" s="135">
        <f t="shared" si="6"/>
        <v>9</v>
      </c>
      <c r="F45" s="155">
        <v>5</v>
      </c>
      <c r="G45" s="156">
        <v>3</v>
      </c>
      <c r="H45" s="135">
        <f t="shared" si="7"/>
        <v>8</v>
      </c>
      <c r="I45" s="155">
        <v>0</v>
      </c>
      <c r="J45" s="156">
        <v>7</v>
      </c>
      <c r="K45" s="135">
        <v>7</v>
      </c>
      <c r="L45" s="155"/>
      <c r="M45" s="156"/>
      <c r="N45" s="135"/>
      <c r="O45" s="124"/>
      <c r="P45" s="124"/>
      <c r="Q45" s="124"/>
      <c r="R45" s="124"/>
      <c r="S45" s="124"/>
      <c r="T45" s="124"/>
      <c r="U45" s="124"/>
      <c r="V45" s="124"/>
    </row>
    <row r="46" spans="1:22" ht="12.75" customHeight="1">
      <c r="A46" s="138" t="s">
        <v>53</v>
      </c>
      <c r="B46" s="139" t="s">
        <v>97</v>
      </c>
      <c r="C46" s="140">
        <v>4</v>
      </c>
      <c r="D46" s="141">
        <v>23</v>
      </c>
      <c r="E46" s="135">
        <f t="shared" si="6"/>
        <v>27</v>
      </c>
      <c r="F46" s="155">
        <v>2</v>
      </c>
      <c r="G46" s="156">
        <v>20</v>
      </c>
      <c r="H46" s="135">
        <f t="shared" si="7"/>
        <v>22</v>
      </c>
      <c r="I46" s="155">
        <v>0</v>
      </c>
      <c r="J46" s="156">
        <v>20</v>
      </c>
      <c r="K46" s="135">
        <v>20</v>
      </c>
      <c r="L46" s="155"/>
      <c r="M46" s="156"/>
      <c r="N46" s="135"/>
      <c r="O46" s="124"/>
      <c r="P46" s="124"/>
      <c r="Q46" s="124"/>
      <c r="R46" s="124"/>
      <c r="S46" s="124"/>
      <c r="T46" s="124"/>
      <c r="U46" s="124"/>
      <c r="V46" s="124"/>
    </row>
    <row r="47" spans="1:22" ht="12.75" customHeight="1">
      <c r="A47" s="138" t="s">
        <v>55</v>
      </c>
      <c r="B47" s="139" t="s">
        <v>98</v>
      </c>
      <c r="C47" s="140">
        <v>4</v>
      </c>
      <c r="D47" s="141">
        <v>11</v>
      </c>
      <c r="E47" s="135">
        <f t="shared" si="6"/>
        <v>15</v>
      </c>
      <c r="F47" s="155">
        <v>2</v>
      </c>
      <c r="G47" s="156">
        <v>8</v>
      </c>
      <c r="H47" s="135">
        <f t="shared" si="7"/>
        <v>10</v>
      </c>
      <c r="I47" s="155">
        <v>1</v>
      </c>
      <c r="J47" s="156">
        <v>11</v>
      </c>
      <c r="K47" s="135">
        <v>12</v>
      </c>
      <c r="L47" s="155"/>
      <c r="M47" s="156"/>
      <c r="N47" s="135"/>
      <c r="O47" s="124"/>
      <c r="P47" s="124"/>
      <c r="Q47" s="124"/>
      <c r="R47" s="124"/>
      <c r="S47" s="124"/>
      <c r="T47" s="124"/>
      <c r="U47" s="124"/>
      <c r="V47" s="124"/>
    </row>
    <row r="48" spans="1:22" ht="12.75" customHeight="1">
      <c r="A48" s="138" t="s">
        <v>59</v>
      </c>
      <c r="B48" s="139" t="s">
        <v>99</v>
      </c>
      <c r="C48" s="140">
        <v>12</v>
      </c>
      <c r="D48" s="141">
        <v>13</v>
      </c>
      <c r="E48" s="135">
        <f t="shared" si="6"/>
        <v>25</v>
      </c>
      <c r="F48" s="155">
        <v>9</v>
      </c>
      <c r="G48" s="156">
        <v>28</v>
      </c>
      <c r="H48" s="135">
        <f t="shared" si="7"/>
        <v>37</v>
      </c>
      <c r="I48" s="155">
        <v>6</v>
      </c>
      <c r="J48" s="156">
        <v>28</v>
      </c>
      <c r="K48" s="135">
        <v>34</v>
      </c>
      <c r="L48" s="155"/>
      <c r="M48" s="156"/>
      <c r="N48" s="135"/>
      <c r="O48" s="124"/>
      <c r="P48" s="124"/>
      <c r="Q48" s="124"/>
      <c r="R48" s="124"/>
      <c r="S48" s="124"/>
      <c r="T48" s="124"/>
      <c r="U48" s="124"/>
      <c r="V48" s="124"/>
    </row>
    <row r="49" spans="1:22" ht="12.75" customHeight="1">
      <c r="A49" s="138" t="s">
        <v>61</v>
      </c>
      <c r="B49" s="139" t="s">
        <v>100</v>
      </c>
      <c r="C49" s="140">
        <v>20</v>
      </c>
      <c r="D49" s="141">
        <v>25</v>
      </c>
      <c r="E49" s="135">
        <f t="shared" si="6"/>
        <v>45</v>
      </c>
      <c r="F49" s="155">
        <v>12</v>
      </c>
      <c r="G49" s="156">
        <v>29</v>
      </c>
      <c r="H49" s="135">
        <f t="shared" si="7"/>
        <v>41</v>
      </c>
      <c r="I49" s="155">
        <v>5</v>
      </c>
      <c r="J49" s="156">
        <v>24</v>
      </c>
      <c r="K49" s="135">
        <v>29</v>
      </c>
      <c r="L49" s="155"/>
      <c r="M49" s="156"/>
      <c r="N49" s="135"/>
      <c r="O49" s="124"/>
      <c r="P49" s="124"/>
      <c r="Q49" s="124"/>
      <c r="R49" s="124"/>
      <c r="S49" s="124"/>
      <c r="T49" s="124"/>
      <c r="U49" s="124"/>
      <c r="V49" s="124"/>
    </row>
    <row r="50" spans="1:22" ht="12.75" customHeight="1">
      <c r="A50" s="138" t="s">
        <v>63</v>
      </c>
      <c r="B50" s="139" t="s">
        <v>101</v>
      </c>
      <c r="C50" s="140">
        <v>2</v>
      </c>
      <c r="D50" s="141">
        <v>13</v>
      </c>
      <c r="E50" s="135">
        <f t="shared" si="6"/>
        <v>15</v>
      </c>
      <c r="F50" s="155">
        <v>2</v>
      </c>
      <c r="G50" s="156">
        <v>8</v>
      </c>
      <c r="H50" s="135">
        <f t="shared" si="7"/>
        <v>10</v>
      </c>
      <c r="I50" s="155">
        <v>2</v>
      </c>
      <c r="J50" s="156">
        <v>13</v>
      </c>
      <c r="K50" s="135">
        <v>15</v>
      </c>
      <c r="L50" s="155"/>
      <c r="M50" s="156"/>
      <c r="N50" s="135"/>
      <c r="O50" s="124"/>
      <c r="P50" s="124"/>
      <c r="Q50" s="124"/>
      <c r="R50" s="124"/>
      <c r="S50" s="124"/>
      <c r="T50" s="124"/>
      <c r="U50" s="124"/>
      <c r="V50" s="124"/>
    </row>
    <row r="51" spans="1:22" ht="12.75" customHeight="1">
      <c r="A51" s="138" t="s">
        <v>65</v>
      </c>
      <c r="B51" s="139" t="s">
        <v>102</v>
      </c>
      <c r="C51" s="140">
        <v>1</v>
      </c>
      <c r="D51" s="141">
        <v>19</v>
      </c>
      <c r="E51" s="135">
        <f t="shared" si="6"/>
        <v>20</v>
      </c>
      <c r="F51" s="155">
        <v>5</v>
      </c>
      <c r="G51" s="156">
        <v>11</v>
      </c>
      <c r="H51" s="135">
        <f t="shared" si="7"/>
        <v>16</v>
      </c>
      <c r="I51" s="155">
        <v>1</v>
      </c>
      <c r="J51" s="156">
        <v>14</v>
      </c>
      <c r="K51" s="135">
        <v>15</v>
      </c>
      <c r="L51" s="155"/>
      <c r="M51" s="156"/>
      <c r="N51" s="135"/>
      <c r="O51" s="124"/>
      <c r="P51" s="124"/>
      <c r="Q51" s="124"/>
      <c r="R51" s="124"/>
      <c r="S51" s="124"/>
      <c r="T51" s="124"/>
      <c r="U51" s="124"/>
      <c r="V51" s="124"/>
    </row>
    <row r="52" spans="1:22" ht="12.75" customHeight="1">
      <c r="A52" s="138" t="s">
        <v>67</v>
      </c>
      <c r="B52" s="139" t="s">
        <v>103</v>
      </c>
      <c r="C52" s="140">
        <v>7</v>
      </c>
      <c r="D52" s="141">
        <v>46</v>
      </c>
      <c r="E52" s="135">
        <f t="shared" si="6"/>
        <v>53</v>
      </c>
      <c r="F52" s="155">
        <v>7</v>
      </c>
      <c r="G52" s="156">
        <v>41</v>
      </c>
      <c r="H52" s="135">
        <f t="shared" si="7"/>
        <v>48</v>
      </c>
      <c r="I52" s="155">
        <v>2</v>
      </c>
      <c r="J52" s="156">
        <v>49</v>
      </c>
      <c r="K52" s="135">
        <v>51</v>
      </c>
      <c r="L52" s="155"/>
      <c r="M52" s="156"/>
      <c r="N52" s="135"/>
      <c r="O52" s="124"/>
      <c r="P52" s="124"/>
      <c r="Q52" s="124"/>
      <c r="R52" s="124"/>
      <c r="S52" s="124"/>
      <c r="T52" s="124"/>
      <c r="U52" s="124"/>
      <c r="V52" s="124"/>
    </row>
    <row r="53" spans="1:22" ht="12.75" customHeight="1">
      <c r="A53" s="138" t="s">
        <v>69</v>
      </c>
      <c r="B53" s="139" t="s">
        <v>104</v>
      </c>
      <c r="C53" s="140">
        <v>2</v>
      </c>
      <c r="D53" s="141">
        <v>21</v>
      </c>
      <c r="E53" s="135">
        <f t="shared" si="6"/>
        <v>23</v>
      </c>
      <c r="F53" s="155">
        <v>3</v>
      </c>
      <c r="G53" s="156">
        <v>26</v>
      </c>
      <c r="H53" s="135">
        <f t="shared" si="7"/>
        <v>29</v>
      </c>
      <c r="I53" s="155">
        <v>3</v>
      </c>
      <c r="J53" s="156">
        <v>17</v>
      </c>
      <c r="K53" s="135">
        <v>20</v>
      </c>
      <c r="L53" s="155"/>
      <c r="M53" s="156"/>
      <c r="N53" s="135"/>
      <c r="O53" s="124"/>
      <c r="P53" s="124"/>
      <c r="Q53" s="124"/>
      <c r="R53" s="124"/>
      <c r="S53" s="124"/>
      <c r="T53" s="124"/>
      <c r="U53" s="124"/>
      <c r="V53" s="124"/>
    </row>
    <row r="54" spans="1:22" ht="12.75" customHeight="1">
      <c r="A54" s="138" t="s">
        <v>71</v>
      </c>
      <c r="B54" s="139" t="s">
        <v>105</v>
      </c>
      <c r="C54" s="140">
        <v>14</v>
      </c>
      <c r="D54" s="141">
        <v>24</v>
      </c>
      <c r="E54" s="135">
        <f t="shared" si="6"/>
        <v>38</v>
      </c>
      <c r="F54" s="155">
        <v>11</v>
      </c>
      <c r="G54" s="156">
        <v>25</v>
      </c>
      <c r="H54" s="135">
        <f t="shared" si="7"/>
        <v>36</v>
      </c>
      <c r="I54" s="155">
        <v>5</v>
      </c>
      <c r="J54" s="156">
        <v>31</v>
      </c>
      <c r="K54" s="135">
        <v>36</v>
      </c>
      <c r="L54" s="155"/>
      <c r="M54" s="156"/>
      <c r="N54" s="135"/>
      <c r="O54" s="124"/>
      <c r="P54" s="124"/>
      <c r="Q54" s="124"/>
      <c r="R54" s="124"/>
      <c r="S54" s="124"/>
      <c r="T54" s="124"/>
      <c r="U54" s="124"/>
      <c r="V54" s="124"/>
    </row>
    <row r="55" spans="1:22" ht="12.75" customHeight="1">
      <c r="A55" s="138" t="s">
        <v>88</v>
      </c>
      <c r="B55" s="139" t="s">
        <v>106</v>
      </c>
      <c r="C55" s="140">
        <v>4</v>
      </c>
      <c r="D55" s="141">
        <v>30</v>
      </c>
      <c r="E55" s="135">
        <f t="shared" si="6"/>
        <v>34</v>
      </c>
      <c r="F55" s="155">
        <v>5</v>
      </c>
      <c r="G55" s="156">
        <v>19</v>
      </c>
      <c r="H55" s="135">
        <f t="shared" si="7"/>
        <v>24</v>
      </c>
      <c r="I55" s="155">
        <v>1</v>
      </c>
      <c r="J55" s="156">
        <v>17</v>
      </c>
      <c r="K55" s="135">
        <v>18</v>
      </c>
      <c r="L55" s="155"/>
      <c r="M55" s="156"/>
      <c r="N55" s="135"/>
      <c r="O55" s="124"/>
      <c r="P55" s="124"/>
      <c r="Q55" s="124"/>
      <c r="R55" s="124"/>
      <c r="S55" s="124"/>
      <c r="T55" s="124"/>
      <c r="U55" s="124"/>
      <c r="V55" s="124"/>
    </row>
    <row r="56" spans="1:22" ht="12.75" customHeight="1">
      <c r="A56" s="138" t="s">
        <v>107</v>
      </c>
      <c r="B56" s="139" t="s">
        <v>108</v>
      </c>
      <c r="C56" s="140">
        <v>5</v>
      </c>
      <c r="D56" s="141">
        <v>16</v>
      </c>
      <c r="E56" s="135">
        <f t="shared" si="6"/>
        <v>21</v>
      </c>
      <c r="F56" s="155">
        <v>2</v>
      </c>
      <c r="G56" s="156">
        <v>11</v>
      </c>
      <c r="H56" s="135">
        <f t="shared" si="7"/>
        <v>13</v>
      </c>
      <c r="I56" s="155">
        <v>2</v>
      </c>
      <c r="J56" s="156">
        <v>12</v>
      </c>
      <c r="K56" s="135">
        <v>14</v>
      </c>
      <c r="L56" s="155"/>
      <c r="M56" s="156"/>
      <c r="N56" s="135"/>
      <c r="O56" s="124"/>
      <c r="P56" s="124"/>
      <c r="Q56" s="124"/>
      <c r="R56" s="124"/>
      <c r="S56" s="124"/>
      <c r="T56" s="124"/>
      <c r="U56" s="124"/>
      <c r="V56" s="124"/>
    </row>
    <row r="57" spans="1:22" ht="12.75" customHeight="1">
      <c r="A57" s="138" t="s">
        <v>109</v>
      </c>
      <c r="B57" s="139" t="s">
        <v>110</v>
      </c>
      <c r="C57" s="140">
        <v>8</v>
      </c>
      <c r="D57" s="141">
        <v>23</v>
      </c>
      <c r="E57" s="135">
        <f t="shared" si="6"/>
        <v>31</v>
      </c>
      <c r="F57" s="155">
        <v>11</v>
      </c>
      <c r="G57" s="156">
        <v>23</v>
      </c>
      <c r="H57" s="135">
        <f t="shared" si="7"/>
        <v>34</v>
      </c>
      <c r="I57" s="155">
        <v>2</v>
      </c>
      <c r="J57" s="156">
        <v>35</v>
      </c>
      <c r="K57" s="135">
        <v>37</v>
      </c>
      <c r="L57" s="155"/>
      <c r="M57" s="156"/>
      <c r="N57" s="135"/>
      <c r="O57" s="124"/>
      <c r="P57" s="124"/>
      <c r="Q57" s="124"/>
      <c r="R57" s="124"/>
      <c r="S57" s="124"/>
      <c r="T57" s="124"/>
      <c r="U57" s="124"/>
      <c r="V57" s="124"/>
    </row>
    <row r="58" spans="1:22" ht="12.75" customHeight="1">
      <c r="A58" s="138" t="s">
        <v>111</v>
      </c>
      <c r="B58" s="139" t="s">
        <v>112</v>
      </c>
      <c r="C58" s="140">
        <v>1</v>
      </c>
      <c r="D58" s="141">
        <v>19</v>
      </c>
      <c r="E58" s="135">
        <f t="shared" si="6"/>
        <v>20</v>
      </c>
      <c r="F58" s="155">
        <v>5</v>
      </c>
      <c r="G58" s="156">
        <v>9</v>
      </c>
      <c r="H58" s="135">
        <f t="shared" si="7"/>
        <v>14</v>
      </c>
      <c r="I58" s="155">
        <v>3</v>
      </c>
      <c r="J58" s="156">
        <v>13</v>
      </c>
      <c r="K58" s="135">
        <v>16</v>
      </c>
      <c r="L58" s="155"/>
      <c r="M58" s="156"/>
      <c r="N58" s="135"/>
      <c r="O58" s="124"/>
      <c r="P58" s="124"/>
      <c r="Q58" s="124"/>
      <c r="R58" s="124"/>
      <c r="S58" s="124"/>
      <c r="T58" s="124"/>
      <c r="U58" s="124"/>
      <c r="V58" s="124"/>
    </row>
    <row r="59" spans="1:22" ht="12.75" customHeight="1">
      <c r="A59" s="144"/>
      <c r="B59" s="145" t="s">
        <v>105</v>
      </c>
      <c r="C59" s="146">
        <f t="shared" ref="C59:E59" si="8">SUM(C41:C58)</f>
        <v>94</v>
      </c>
      <c r="D59" s="147">
        <f t="shared" si="8"/>
        <v>342</v>
      </c>
      <c r="E59" s="148">
        <f t="shared" si="8"/>
        <v>436</v>
      </c>
      <c r="F59" s="149">
        <v>93</v>
      </c>
      <c r="G59" s="150">
        <v>299</v>
      </c>
      <c r="H59" s="148">
        <f>SUM(H41:H58)</f>
        <v>392</v>
      </c>
      <c r="I59" s="149">
        <v>40</v>
      </c>
      <c r="J59" s="150">
        <v>325</v>
      </c>
      <c r="K59" s="148">
        <v>365</v>
      </c>
      <c r="L59" s="149"/>
      <c r="M59" s="150"/>
      <c r="N59" s="148"/>
      <c r="O59" s="124"/>
      <c r="P59" s="124"/>
      <c r="Q59" s="124"/>
      <c r="R59" s="124"/>
      <c r="S59" s="124"/>
      <c r="T59" s="124"/>
      <c r="U59" s="124"/>
      <c r="V59" s="124"/>
    </row>
    <row r="60" spans="1:22" ht="12.75" customHeight="1">
      <c r="A60" s="138" t="s">
        <v>43</v>
      </c>
      <c r="B60" s="139" t="s">
        <v>113</v>
      </c>
      <c r="C60" s="140">
        <v>0</v>
      </c>
      <c r="D60" s="141">
        <v>12</v>
      </c>
      <c r="E60" s="135">
        <f t="shared" ref="E60:E78" si="9">SUM(C60:D60)</f>
        <v>12</v>
      </c>
      <c r="F60" s="157">
        <v>5</v>
      </c>
      <c r="G60" s="157">
        <v>7</v>
      </c>
      <c r="H60" s="135">
        <f t="shared" ref="H60:H78" si="10">SUM(F60:G60)</f>
        <v>12</v>
      </c>
      <c r="I60" s="157">
        <v>3</v>
      </c>
      <c r="J60" s="157">
        <v>9</v>
      </c>
      <c r="K60" s="135">
        <v>12</v>
      </c>
      <c r="L60" s="157"/>
      <c r="M60" s="157"/>
      <c r="N60" s="135"/>
      <c r="O60" s="124"/>
      <c r="P60" s="124"/>
      <c r="Q60" s="124"/>
      <c r="R60" s="124"/>
      <c r="S60" s="124"/>
      <c r="T60" s="124"/>
      <c r="U60" s="124"/>
      <c r="V60" s="124"/>
    </row>
    <row r="61" spans="1:22" ht="12.75" customHeight="1">
      <c r="A61" s="138" t="s">
        <v>45</v>
      </c>
      <c r="B61" s="139" t="s">
        <v>114</v>
      </c>
      <c r="C61" s="140">
        <v>4</v>
      </c>
      <c r="D61" s="141">
        <v>29</v>
      </c>
      <c r="E61" s="135">
        <f t="shared" si="9"/>
        <v>33</v>
      </c>
      <c r="F61" s="157">
        <v>4</v>
      </c>
      <c r="G61" s="157">
        <v>8</v>
      </c>
      <c r="H61" s="135">
        <f t="shared" si="10"/>
        <v>12</v>
      </c>
      <c r="I61" s="157">
        <v>6</v>
      </c>
      <c r="J61" s="157">
        <v>17</v>
      </c>
      <c r="K61" s="135">
        <v>23</v>
      </c>
      <c r="L61" s="157"/>
      <c r="M61" s="157"/>
      <c r="N61" s="135"/>
      <c r="O61" s="124"/>
      <c r="P61" s="124"/>
      <c r="Q61" s="124"/>
      <c r="R61" s="124"/>
      <c r="S61" s="124"/>
      <c r="T61" s="124"/>
      <c r="U61" s="124"/>
      <c r="V61" s="124"/>
    </row>
    <row r="62" spans="1:22" ht="12.75" customHeight="1">
      <c r="A62" s="138" t="s">
        <v>47</v>
      </c>
      <c r="B62" s="139" t="s">
        <v>115</v>
      </c>
      <c r="C62" s="140">
        <v>2</v>
      </c>
      <c r="D62" s="141">
        <v>10</v>
      </c>
      <c r="E62" s="135">
        <f t="shared" si="9"/>
        <v>12</v>
      </c>
      <c r="F62" s="157">
        <v>1</v>
      </c>
      <c r="G62" s="157">
        <v>5</v>
      </c>
      <c r="H62" s="135">
        <f t="shared" si="10"/>
        <v>6</v>
      </c>
      <c r="I62" s="157">
        <v>2</v>
      </c>
      <c r="J62" s="157">
        <v>6</v>
      </c>
      <c r="K62" s="135">
        <v>8</v>
      </c>
      <c r="L62" s="157"/>
      <c r="M62" s="157"/>
      <c r="N62" s="135"/>
      <c r="O62" s="124"/>
      <c r="P62" s="124"/>
      <c r="Q62" s="124"/>
      <c r="R62" s="124"/>
      <c r="S62" s="124"/>
      <c r="T62" s="124"/>
      <c r="U62" s="124"/>
      <c r="V62" s="124"/>
    </row>
    <row r="63" spans="1:22" ht="12.75" customHeight="1">
      <c r="A63" s="138" t="s">
        <v>49</v>
      </c>
      <c r="B63" s="139" t="s">
        <v>116</v>
      </c>
      <c r="C63" s="140">
        <v>8</v>
      </c>
      <c r="D63" s="141">
        <v>10</v>
      </c>
      <c r="E63" s="135">
        <f t="shared" si="9"/>
        <v>18</v>
      </c>
      <c r="F63" s="157">
        <v>1</v>
      </c>
      <c r="G63" s="157">
        <v>3</v>
      </c>
      <c r="H63" s="135">
        <f t="shared" si="10"/>
        <v>4</v>
      </c>
      <c r="I63" s="157">
        <v>1</v>
      </c>
      <c r="J63" s="157">
        <v>8</v>
      </c>
      <c r="K63" s="135">
        <v>9</v>
      </c>
      <c r="L63" s="157"/>
      <c r="M63" s="157"/>
      <c r="N63" s="135"/>
      <c r="O63" s="124"/>
      <c r="P63" s="124"/>
      <c r="Q63" s="124"/>
      <c r="R63" s="124"/>
      <c r="S63" s="124"/>
      <c r="T63" s="124"/>
      <c r="U63" s="124"/>
      <c r="V63" s="124"/>
    </row>
    <row r="64" spans="1:22" ht="12.75" customHeight="1">
      <c r="A64" s="138" t="s">
        <v>51</v>
      </c>
      <c r="B64" s="139" t="s">
        <v>117</v>
      </c>
      <c r="C64" s="140">
        <v>10</v>
      </c>
      <c r="D64" s="141">
        <v>20</v>
      </c>
      <c r="E64" s="135">
        <f t="shared" si="9"/>
        <v>30</v>
      </c>
      <c r="F64" s="157">
        <v>8</v>
      </c>
      <c r="G64" s="157">
        <v>21</v>
      </c>
      <c r="H64" s="135">
        <f t="shared" si="10"/>
        <v>29</v>
      </c>
      <c r="I64" s="157">
        <v>3</v>
      </c>
      <c r="J64" s="157">
        <v>19</v>
      </c>
      <c r="K64" s="135">
        <v>22</v>
      </c>
      <c r="L64" s="157"/>
      <c r="M64" s="157"/>
      <c r="N64" s="135"/>
      <c r="O64" s="124"/>
      <c r="P64" s="124"/>
      <c r="Q64" s="124"/>
      <c r="R64" s="124"/>
      <c r="S64" s="124"/>
      <c r="T64" s="124"/>
      <c r="U64" s="124"/>
      <c r="V64" s="124"/>
    </row>
    <row r="65" spans="1:22" ht="12.75" customHeight="1">
      <c r="A65" s="138" t="s">
        <v>53</v>
      </c>
      <c r="B65" s="139" t="s">
        <v>118</v>
      </c>
      <c r="C65" s="140">
        <v>2</v>
      </c>
      <c r="D65" s="141">
        <v>25</v>
      </c>
      <c r="E65" s="135">
        <f t="shared" si="9"/>
        <v>27</v>
      </c>
      <c r="F65" s="157">
        <v>6</v>
      </c>
      <c r="G65" s="157">
        <v>6</v>
      </c>
      <c r="H65" s="135">
        <f t="shared" si="10"/>
        <v>12</v>
      </c>
      <c r="I65" s="157">
        <v>7</v>
      </c>
      <c r="J65" s="157">
        <v>14</v>
      </c>
      <c r="K65" s="135">
        <v>21</v>
      </c>
      <c r="L65" s="157"/>
      <c r="M65" s="157"/>
      <c r="N65" s="135"/>
      <c r="O65" s="124"/>
      <c r="P65" s="124"/>
      <c r="Q65" s="124"/>
      <c r="R65" s="124"/>
      <c r="S65" s="124"/>
      <c r="T65" s="124"/>
      <c r="U65" s="124"/>
      <c r="V65" s="124"/>
    </row>
    <row r="66" spans="1:22" ht="12.75" customHeight="1">
      <c r="A66" s="138" t="s">
        <v>55</v>
      </c>
      <c r="B66" s="139" t="s">
        <v>119</v>
      </c>
      <c r="C66" s="140">
        <v>11</v>
      </c>
      <c r="D66" s="141">
        <v>20</v>
      </c>
      <c r="E66" s="135">
        <f t="shared" si="9"/>
        <v>31</v>
      </c>
      <c r="F66" s="157">
        <v>3</v>
      </c>
      <c r="G66" s="157">
        <v>21</v>
      </c>
      <c r="H66" s="135">
        <f t="shared" si="10"/>
        <v>24</v>
      </c>
      <c r="I66" s="157">
        <v>1</v>
      </c>
      <c r="J66" s="157">
        <v>19</v>
      </c>
      <c r="K66" s="135">
        <v>20</v>
      </c>
      <c r="L66" s="157"/>
      <c r="M66" s="157"/>
      <c r="N66" s="135"/>
      <c r="O66" s="124"/>
      <c r="P66" s="124"/>
      <c r="Q66" s="124"/>
      <c r="R66" s="124"/>
      <c r="S66" s="124"/>
      <c r="T66" s="124"/>
      <c r="U66" s="124"/>
      <c r="V66" s="124"/>
    </row>
    <row r="67" spans="1:22" ht="12.75" customHeight="1">
      <c r="A67" s="138" t="s">
        <v>57</v>
      </c>
      <c r="B67" s="139" t="s">
        <v>120</v>
      </c>
      <c r="C67" s="140">
        <v>7</v>
      </c>
      <c r="D67" s="141">
        <v>19</v>
      </c>
      <c r="E67" s="135">
        <f t="shared" si="9"/>
        <v>26</v>
      </c>
      <c r="F67" s="157">
        <v>5</v>
      </c>
      <c r="G67" s="157">
        <v>17</v>
      </c>
      <c r="H67" s="135">
        <f t="shared" si="10"/>
        <v>22</v>
      </c>
      <c r="I67" s="157">
        <v>7</v>
      </c>
      <c r="J67" s="157">
        <v>21</v>
      </c>
      <c r="K67" s="135">
        <v>28</v>
      </c>
      <c r="L67" s="157"/>
      <c r="M67" s="157"/>
      <c r="N67" s="135"/>
      <c r="O67" s="124"/>
      <c r="P67" s="124"/>
      <c r="Q67" s="124"/>
      <c r="R67" s="124"/>
      <c r="S67" s="124"/>
      <c r="T67" s="124"/>
      <c r="U67" s="124"/>
      <c r="V67" s="124"/>
    </row>
    <row r="68" spans="1:22" ht="12.75" customHeight="1">
      <c r="A68" s="138" t="s">
        <v>59</v>
      </c>
      <c r="B68" s="139" t="s">
        <v>121</v>
      </c>
      <c r="C68" s="140">
        <v>9</v>
      </c>
      <c r="D68" s="141">
        <v>21</v>
      </c>
      <c r="E68" s="135">
        <f t="shared" si="9"/>
        <v>30</v>
      </c>
      <c r="F68" s="157">
        <v>5</v>
      </c>
      <c r="G68" s="157">
        <v>28</v>
      </c>
      <c r="H68" s="135">
        <f t="shared" si="10"/>
        <v>33</v>
      </c>
      <c r="I68" s="157">
        <v>6</v>
      </c>
      <c r="J68" s="157">
        <v>15</v>
      </c>
      <c r="K68" s="135">
        <v>21</v>
      </c>
      <c r="L68" s="157"/>
      <c r="M68" s="157"/>
      <c r="N68" s="135"/>
      <c r="O68" s="124"/>
      <c r="P68" s="124"/>
      <c r="Q68" s="124"/>
      <c r="R68" s="124"/>
      <c r="S68" s="124"/>
      <c r="T68" s="124"/>
      <c r="U68" s="124"/>
      <c r="V68" s="124"/>
    </row>
    <row r="69" spans="1:22" ht="12.75" customHeight="1">
      <c r="A69" s="138" t="s">
        <v>61</v>
      </c>
      <c r="B69" s="139" t="s">
        <v>122</v>
      </c>
      <c r="C69" s="140">
        <v>1</v>
      </c>
      <c r="D69" s="141">
        <v>8</v>
      </c>
      <c r="E69" s="135">
        <f t="shared" si="9"/>
        <v>9</v>
      </c>
      <c r="F69" s="157">
        <v>3</v>
      </c>
      <c r="G69" s="157">
        <v>14</v>
      </c>
      <c r="H69" s="135">
        <f t="shared" si="10"/>
        <v>17</v>
      </c>
      <c r="I69" s="157">
        <v>1</v>
      </c>
      <c r="J69" s="157">
        <v>7</v>
      </c>
      <c r="K69" s="135">
        <v>8</v>
      </c>
      <c r="L69" s="157"/>
      <c r="M69" s="157"/>
      <c r="N69" s="135"/>
      <c r="O69" s="124"/>
      <c r="P69" s="124"/>
      <c r="Q69" s="124"/>
      <c r="R69" s="124"/>
      <c r="S69" s="124"/>
      <c r="T69" s="124"/>
      <c r="U69" s="124"/>
      <c r="V69" s="124"/>
    </row>
    <row r="70" spans="1:22" ht="12.75" customHeight="1">
      <c r="A70" s="138" t="s">
        <v>63</v>
      </c>
      <c r="B70" s="139" t="s">
        <v>123</v>
      </c>
      <c r="C70" s="140">
        <v>2</v>
      </c>
      <c r="D70" s="141">
        <v>15</v>
      </c>
      <c r="E70" s="135">
        <f t="shared" si="9"/>
        <v>17</v>
      </c>
      <c r="F70" s="157">
        <v>0</v>
      </c>
      <c r="G70" s="157">
        <v>10</v>
      </c>
      <c r="H70" s="135">
        <f t="shared" si="10"/>
        <v>10</v>
      </c>
      <c r="I70" s="157">
        <v>3</v>
      </c>
      <c r="J70" s="157">
        <v>7</v>
      </c>
      <c r="K70" s="135">
        <v>10</v>
      </c>
      <c r="L70" s="157"/>
      <c r="M70" s="157"/>
      <c r="N70" s="135"/>
      <c r="O70" s="124"/>
      <c r="P70" s="124"/>
      <c r="Q70" s="124"/>
      <c r="R70" s="124"/>
      <c r="S70" s="124"/>
      <c r="T70" s="124"/>
      <c r="U70" s="124"/>
      <c r="V70" s="124"/>
    </row>
    <row r="71" spans="1:22" ht="12.75" customHeight="1">
      <c r="A71" s="138" t="s">
        <v>65</v>
      </c>
      <c r="B71" s="139" t="s">
        <v>124</v>
      </c>
      <c r="C71" s="140">
        <v>3</v>
      </c>
      <c r="D71" s="141">
        <v>8</v>
      </c>
      <c r="E71" s="135">
        <f t="shared" si="9"/>
        <v>11</v>
      </c>
      <c r="F71" s="157">
        <v>1</v>
      </c>
      <c r="G71" s="157">
        <v>10</v>
      </c>
      <c r="H71" s="135">
        <f t="shared" si="10"/>
        <v>11</v>
      </c>
      <c r="I71" s="157">
        <v>5</v>
      </c>
      <c r="J71" s="157">
        <v>12</v>
      </c>
      <c r="K71" s="135">
        <v>17</v>
      </c>
      <c r="L71" s="157"/>
      <c r="M71" s="157"/>
      <c r="N71" s="135"/>
      <c r="O71" s="124"/>
      <c r="P71" s="124"/>
      <c r="Q71" s="124"/>
      <c r="R71" s="124"/>
      <c r="S71" s="124"/>
      <c r="T71" s="124"/>
      <c r="U71" s="124"/>
      <c r="V71" s="124"/>
    </row>
    <row r="72" spans="1:22" ht="12.75" customHeight="1">
      <c r="A72" s="138" t="s">
        <v>67</v>
      </c>
      <c r="B72" s="139" t="s">
        <v>125</v>
      </c>
      <c r="C72" s="140">
        <v>1</v>
      </c>
      <c r="D72" s="141">
        <v>19</v>
      </c>
      <c r="E72" s="135">
        <f t="shared" si="9"/>
        <v>20</v>
      </c>
      <c r="F72" s="157">
        <v>3</v>
      </c>
      <c r="G72" s="157">
        <v>11</v>
      </c>
      <c r="H72" s="135">
        <f t="shared" si="10"/>
        <v>14</v>
      </c>
      <c r="I72" s="157">
        <v>1</v>
      </c>
      <c r="J72" s="157">
        <v>22</v>
      </c>
      <c r="K72" s="135">
        <v>23</v>
      </c>
      <c r="L72" s="157"/>
      <c r="M72" s="157"/>
      <c r="N72" s="135"/>
      <c r="O72" s="124"/>
      <c r="P72" s="124"/>
      <c r="Q72" s="124"/>
      <c r="R72" s="124"/>
      <c r="S72" s="124"/>
      <c r="T72" s="124"/>
      <c r="U72" s="124"/>
      <c r="V72" s="124"/>
    </row>
    <row r="73" spans="1:22" ht="12.75" customHeight="1">
      <c r="A73" s="138" t="s">
        <v>69</v>
      </c>
      <c r="B73" s="139" t="s">
        <v>126</v>
      </c>
      <c r="C73" s="140">
        <v>8</v>
      </c>
      <c r="D73" s="141">
        <v>21</v>
      </c>
      <c r="E73" s="135">
        <f t="shared" si="9"/>
        <v>29</v>
      </c>
      <c r="F73" s="157">
        <v>7</v>
      </c>
      <c r="G73" s="157">
        <v>18</v>
      </c>
      <c r="H73" s="135">
        <f t="shared" si="10"/>
        <v>25</v>
      </c>
      <c r="I73" s="157">
        <v>3</v>
      </c>
      <c r="J73" s="157">
        <v>19</v>
      </c>
      <c r="K73" s="135">
        <v>22</v>
      </c>
      <c r="L73" s="157"/>
      <c r="M73" s="157"/>
      <c r="N73" s="135"/>
      <c r="O73" s="124"/>
      <c r="P73" s="124"/>
      <c r="Q73" s="124"/>
      <c r="R73" s="124"/>
      <c r="S73" s="124"/>
      <c r="T73" s="124"/>
      <c r="U73" s="124"/>
      <c r="V73" s="124"/>
    </row>
    <row r="74" spans="1:22" ht="12.75" customHeight="1">
      <c r="A74" s="138" t="s">
        <v>71</v>
      </c>
      <c r="B74" s="139" t="s">
        <v>127</v>
      </c>
      <c r="C74" s="140">
        <v>4</v>
      </c>
      <c r="D74" s="141">
        <v>10</v>
      </c>
      <c r="E74" s="135">
        <f t="shared" si="9"/>
        <v>14</v>
      </c>
      <c r="F74" s="157">
        <v>1</v>
      </c>
      <c r="G74" s="157">
        <v>9</v>
      </c>
      <c r="H74" s="135">
        <f t="shared" si="10"/>
        <v>10</v>
      </c>
      <c r="I74" s="157">
        <v>0</v>
      </c>
      <c r="J74" s="157">
        <v>6</v>
      </c>
      <c r="K74" s="135">
        <v>6</v>
      </c>
      <c r="L74" s="157"/>
      <c r="M74" s="157"/>
      <c r="N74" s="135"/>
      <c r="O74" s="124"/>
      <c r="P74" s="124"/>
      <c r="Q74" s="124"/>
      <c r="R74" s="124"/>
      <c r="S74" s="124"/>
      <c r="T74" s="124"/>
      <c r="U74" s="124"/>
      <c r="V74" s="124"/>
    </row>
    <row r="75" spans="1:22" ht="12.75" customHeight="1">
      <c r="A75" s="138" t="s">
        <v>88</v>
      </c>
      <c r="B75" s="139" t="s">
        <v>128</v>
      </c>
      <c r="C75" s="140">
        <v>3</v>
      </c>
      <c r="D75" s="141">
        <v>12</v>
      </c>
      <c r="E75" s="135">
        <f t="shared" si="9"/>
        <v>15</v>
      </c>
      <c r="F75" s="157">
        <v>2</v>
      </c>
      <c r="G75" s="157">
        <v>5</v>
      </c>
      <c r="H75" s="135">
        <f t="shared" si="10"/>
        <v>7</v>
      </c>
      <c r="I75" s="157">
        <v>4</v>
      </c>
      <c r="J75" s="157">
        <v>9</v>
      </c>
      <c r="K75" s="135">
        <v>13</v>
      </c>
      <c r="L75" s="157"/>
      <c r="M75" s="157"/>
      <c r="N75" s="135"/>
      <c r="O75" s="124"/>
      <c r="P75" s="124"/>
      <c r="Q75" s="124"/>
      <c r="R75" s="124"/>
      <c r="S75" s="124"/>
      <c r="T75" s="124"/>
      <c r="U75" s="124"/>
      <c r="V75" s="124"/>
    </row>
    <row r="76" spans="1:22" ht="12.75" customHeight="1">
      <c r="A76" s="138" t="s">
        <v>129</v>
      </c>
      <c r="B76" s="139" t="s">
        <v>98</v>
      </c>
      <c r="C76" s="140">
        <v>1</v>
      </c>
      <c r="D76" s="141">
        <v>6</v>
      </c>
      <c r="E76" s="135">
        <f t="shared" si="9"/>
        <v>7</v>
      </c>
      <c r="F76" s="157">
        <v>2</v>
      </c>
      <c r="G76" s="157">
        <v>3</v>
      </c>
      <c r="H76" s="135">
        <f t="shared" si="10"/>
        <v>5</v>
      </c>
      <c r="I76" s="157">
        <v>0</v>
      </c>
      <c r="J76" s="157">
        <v>6</v>
      </c>
      <c r="K76" s="135">
        <v>6</v>
      </c>
      <c r="L76" s="157"/>
      <c r="M76" s="157"/>
      <c r="N76" s="135"/>
      <c r="O76" s="124"/>
      <c r="P76" s="124"/>
      <c r="Q76" s="124"/>
      <c r="R76" s="124"/>
      <c r="S76" s="124"/>
      <c r="T76" s="124"/>
      <c r="U76" s="124"/>
      <c r="V76" s="124"/>
    </row>
    <row r="77" spans="1:22" ht="12.75" customHeight="1">
      <c r="A77" s="138" t="s">
        <v>90</v>
      </c>
      <c r="B77" s="139" t="s">
        <v>130</v>
      </c>
      <c r="C77" s="140">
        <v>3</v>
      </c>
      <c r="D77" s="141">
        <v>14</v>
      </c>
      <c r="E77" s="135">
        <f t="shared" si="9"/>
        <v>17</v>
      </c>
      <c r="F77" s="157">
        <v>3</v>
      </c>
      <c r="G77" s="157">
        <v>15</v>
      </c>
      <c r="H77" s="135">
        <f t="shared" si="10"/>
        <v>18</v>
      </c>
      <c r="I77" s="157">
        <v>3</v>
      </c>
      <c r="J77" s="157">
        <v>13</v>
      </c>
      <c r="K77" s="135">
        <v>16</v>
      </c>
      <c r="L77" s="157"/>
      <c r="M77" s="157"/>
      <c r="N77" s="135"/>
      <c r="O77" s="124"/>
      <c r="P77" s="124"/>
      <c r="Q77" s="124"/>
      <c r="R77" s="124"/>
      <c r="S77" s="124"/>
      <c r="T77" s="124"/>
      <c r="U77" s="124"/>
      <c r="V77" s="124"/>
    </row>
    <row r="78" spans="1:22" ht="12.75" customHeight="1">
      <c r="A78" s="138" t="s">
        <v>111</v>
      </c>
      <c r="B78" s="139" t="s">
        <v>131</v>
      </c>
      <c r="C78" s="140">
        <v>3</v>
      </c>
      <c r="D78" s="141">
        <v>10</v>
      </c>
      <c r="E78" s="135">
        <f t="shared" si="9"/>
        <v>13</v>
      </c>
      <c r="F78" s="157">
        <v>2</v>
      </c>
      <c r="G78" s="157">
        <v>10</v>
      </c>
      <c r="H78" s="135">
        <f t="shared" si="10"/>
        <v>12</v>
      </c>
      <c r="I78" s="157">
        <v>4</v>
      </c>
      <c r="J78" s="157">
        <v>9</v>
      </c>
      <c r="K78" s="135">
        <v>13</v>
      </c>
      <c r="L78" s="157"/>
      <c r="M78" s="157"/>
      <c r="N78" s="135"/>
      <c r="O78" s="124"/>
      <c r="P78" s="124"/>
      <c r="Q78" s="124"/>
      <c r="R78" s="124"/>
      <c r="S78" s="124"/>
      <c r="T78" s="124"/>
      <c r="U78" s="124"/>
      <c r="V78" s="124"/>
    </row>
    <row r="79" spans="1:22" ht="12.75" customHeight="1">
      <c r="A79" s="144"/>
      <c r="B79" s="145" t="s">
        <v>118</v>
      </c>
      <c r="C79" s="146">
        <f t="shared" ref="C79:E79" si="11">SUM(C60:C78)</f>
        <v>82</v>
      </c>
      <c r="D79" s="147">
        <f t="shared" si="11"/>
        <v>289</v>
      </c>
      <c r="E79" s="148">
        <f t="shared" si="11"/>
        <v>371</v>
      </c>
      <c r="F79" s="149">
        <v>62</v>
      </c>
      <c r="G79" s="150">
        <v>221</v>
      </c>
      <c r="H79" s="148">
        <f>SUM(H60:H78)</f>
        <v>283</v>
      </c>
      <c r="I79" s="149">
        <v>60</v>
      </c>
      <c r="J79" s="150">
        <v>238</v>
      </c>
      <c r="K79" s="148">
        <v>298</v>
      </c>
      <c r="L79" s="149"/>
      <c r="M79" s="150"/>
      <c r="N79" s="148"/>
      <c r="O79" s="124"/>
      <c r="P79" s="124"/>
      <c r="Q79" s="124"/>
      <c r="R79" s="124"/>
      <c r="S79" s="124"/>
      <c r="T79" s="124"/>
      <c r="U79" s="124"/>
      <c r="V79" s="124"/>
    </row>
    <row r="80" spans="1:22" ht="12.75" customHeight="1">
      <c r="A80" s="138" t="s">
        <v>43</v>
      </c>
      <c r="B80" s="139" t="s">
        <v>132</v>
      </c>
      <c r="C80" s="140">
        <v>5</v>
      </c>
      <c r="D80" s="141">
        <v>15</v>
      </c>
      <c r="E80" s="135">
        <f t="shared" ref="E80:E99" si="12">SUM(C80:D80)</f>
        <v>20</v>
      </c>
      <c r="F80" s="142">
        <v>11</v>
      </c>
      <c r="G80" s="143">
        <v>15</v>
      </c>
      <c r="H80" s="135">
        <f t="shared" ref="H80:H99" si="13">SUM(F80:G80)</f>
        <v>26</v>
      </c>
      <c r="I80" s="142">
        <v>4</v>
      </c>
      <c r="J80" s="143">
        <v>7</v>
      </c>
      <c r="K80" s="135">
        <v>11</v>
      </c>
      <c r="L80" s="142"/>
      <c r="M80" s="143"/>
      <c r="N80" s="135"/>
      <c r="O80" s="124"/>
      <c r="P80" s="124"/>
      <c r="Q80" s="124"/>
      <c r="R80" s="124"/>
      <c r="S80" s="124"/>
      <c r="T80" s="124"/>
      <c r="U80" s="124"/>
      <c r="V80" s="124"/>
    </row>
    <row r="81" spans="1:22" ht="12.75" customHeight="1">
      <c r="A81" s="138" t="s">
        <v>45</v>
      </c>
      <c r="B81" s="139" t="s">
        <v>133</v>
      </c>
      <c r="C81" s="140">
        <v>13</v>
      </c>
      <c r="D81" s="141">
        <v>28</v>
      </c>
      <c r="E81" s="135">
        <f t="shared" si="12"/>
        <v>41</v>
      </c>
      <c r="F81" s="142">
        <v>17</v>
      </c>
      <c r="G81" s="143">
        <v>17</v>
      </c>
      <c r="H81" s="135">
        <f t="shared" si="13"/>
        <v>34</v>
      </c>
      <c r="I81" s="142">
        <v>5</v>
      </c>
      <c r="J81" s="143">
        <v>28</v>
      </c>
      <c r="K81" s="135">
        <v>33</v>
      </c>
      <c r="L81" s="142"/>
      <c r="M81" s="143"/>
      <c r="N81" s="135"/>
      <c r="O81" s="124"/>
      <c r="P81" s="124"/>
      <c r="Q81" s="124"/>
      <c r="R81" s="124"/>
      <c r="S81" s="124"/>
      <c r="T81" s="124"/>
      <c r="U81" s="124"/>
      <c r="V81" s="124"/>
    </row>
    <row r="82" spans="1:22" ht="12.75" customHeight="1">
      <c r="A82" s="138" t="s">
        <v>47</v>
      </c>
      <c r="B82" s="139" t="s">
        <v>134</v>
      </c>
      <c r="C82" s="140">
        <v>3</v>
      </c>
      <c r="D82" s="141">
        <v>11</v>
      </c>
      <c r="E82" s="135">
        <f t="shared" si="12"/>
        <v>14</v>
      </c>
      <c r="F82" s="142">
        <v>2</v>
      </c>
      <c r="G82" s="143">
        <v>6</v>
      </c>
      <c r="H82" s="135">
        <f t="shared" si="13"/>
        <v>8</v>
      </c>
      <c r="I82" s="142" t="s">
        <v>26</v>
      </c>
      <c r="J82" s="143">
        <v>9</v>
      </c>
      <c r="K82" s="135">
        <v>9</v>
      </c>
      <c r="L82" s="142"/>
      <c r="M82" s="143"/>
      <c r="N82" s="135"/>
      <c r="O82" s="124"/>
      <c r="P82" s="124"/>
      <c r="Q82" s="124"/>
      <c r="R82" s="124"/>
      <c r="S82" s="124"/>
      <c r="T82" s="124"/>
      <c r="U82" s="124"/>
      <c r="V82" s="124"/>
    </row>
    <row r="83" spans="1:22" ht="12.75" customHeight="1">
      <c r="A83" s="138" t="s">
        <v>49</v>
      </c>
      <c r="B83" s="139" t="s">
        <v>135</v>
      </c>
      <c r="C83" s="140">
        <v>4</v>
      </c>
      <c r="D83" s="141">
        <v>25</v>
      </c>
      <c r="E83" s="135">
        <f t="shared" si="12"/>
        <v>29</v>
      </c>
      <c r="F83" s="142">
        <v>7</v>
      </c>
      <c r="G83" s="143">
        <v>20</v>
      </c>
      <c r="H83" s="135">
        <f t="shared" si="13"/>
        <v>27</v>
      </c>
      <c r="I83" s="142">
        <v>5</v>
      </c>
      <c r="J83" s="143">
        <v>22</v>
      </c>
      <c r="K83" s="135">
        <v>27</v>
      </c>
      <c r="L83" s="142"/>
      <c r="M83" s="143"/>
      <c r="N83" s="135"/>
      <c r="O83" s="124"/>
      <c r="P83" s="124"/>
      <c r="Q83" s="124"/>
      <c r="R83" s="124"/>
      <c r="S83" s="124"/>
      <c r="T83" s="124"/>
      <c r="U83" s="124"/>
      <c r="V83" s="124"/>
    </row>
    <row r="84" spans="1:22" ht="12.75" customHeight="1">
      <c r="A84" s="138" t="s">
        <v>51</v>
      </c>
      <c r="B84" s="139" t="s">
        <v>136</v>
      </c>
      <c r="C84" s="140">
        <v>5</v>
      </c>
      <c r="D84" s="141">
        <v>15</v>
      </c>
      <c r="E84" s="135">
        <f t="shared" si="12"/>
        <v>20</v>
      </c>
      <c r="F84" s="142">
        <v>6</v>
      </c>
      <c r="G84" s="143">
        <v>9</v>
      </c>
      <c r="H84" s="135">
        <f t="shared" si="13"/>
        <v>15</v>
      </c>
      <c r="I84" s="142">
        <v>1</v>
      </c>
      <c r="J84" s="143">
        <v>12</v>
      </c>
      <c r="K84" s="135">
        <v>13</v>
      </c>
      <c r="L84" s="142"/>
      <c r="M84" s="143"/>
      <c r="N84" s="135"/>
      <c r="O84" s="124"/>
      <c r="P84" s="124"/>
      <c r="Q84" s="124"/>
      <c r="R84" s="124"/>
      <c r="S84" s="124"/>
      <c r="T84" s="124"/>
      <c r="U84" s="124"/>
      <c r="V84" s="124"/>
    </row>
    <row r="85" spans="1:22" ht="12.75" customHeight="1">
      <c r="A85" s="138" t="s">
        <v>53</v>
      </c>
      <c r="B85" s="139" t="s">
        <v>137</v>
      </c>
      <c r="C85" s="140">
        <v>1</v>
      </c>
      <c r="D85" s="141">
        <v>21</v>
      </c>
      <c r="E85" s="135">
        <f t="shared" si="12"/>
        <v>22</v>
      </c>
      <c r="F85" s="142">
        <v>5</v>
      </c>
      <c r="G85" s="143">
        <v>11</v>
      </c>
      <c r="H85" s="135">
        <f t="shared" si="13"/>
        <v>16</v>
      </c>
      <c r="I85" s="142">
        <v>5</v>
      </c>
      <c r="J85" s="143">
        <v>16</v>
      </c>
      <c r="K85" s="135">
        <v>21</v>
      </c>
      <c r="L85" s="142"/>
      <c r="M85" s="143"/>
      <c r="N85" s="135"/>
      <c r="O85" s="124"/>
      <c r="P85" s="124"/>
      <c r="Q85" s="124"/>
      <c r="R85" s="124"/>
      <c r="S85" s="124"/>
      <c r="T85" s="124"/>
      <c r="U85" s="124"/>
      <c r="V85" s="124"/>
    </row>
    <row r="86" spans="1:22" ht="12.75" customHeight="1">
      <c r="A86" s="138" t="s">
        <v>55</v>
      </c>
      <c r="B86" s="139" t="s">
        <v>138</v>
      </c>
      <c r="C86" s="140">
        <v>4</v>
      </c>
      <c r="D86" s="141">
        <v>35</v>
      </c>
      <c r="E86" s="135">
        <f t="shared" si="12"/>
        <v>39</v>
      </c>
      <c r="F86" s="142">
        <v>5</v>
      </c>
      <c r="G86" s="143">
        <v>30</v>
      </c>
      <c r="H86" s="135">
        <f t="shared" si="13"/>
        <v>35</v>
      </c>
      <c r="I86" s="142">
        <v>3</v>
      </c>
      <c r="J86" s="143">
        <v>24</v>
      </c>
      <c r="K86" s="135">
        <v>27</v>
      </c>
      <c r="L86" s="142"/>
      <c r="M86" s="143"/>
      <c r="N86" s="135"/>
      <c r="O86" s="124"/>
      <c r="P86" s="124"/>
      <c r="Q86" s="124"/>
      <c r="R86" s="124"/>
      <c r="S86" s="124"/>
      <c r="T86" s="124"/>
      <c r="U86" s="124"/>
      <c r="V86" s="124"/>
    </row>
    <row r="87" spans="1:22" ht="12.75" customHeight="1">
      <c r="A87" s="138" t="s">
        <v>57</v>
      </c>
      <c r="B87" s="139" t="s">
        <v>139</v>
      </c>
      <c r="C87" s="140">
        <v>14</v>
      </c>
      <c r="D87" s="141">
        <v>34</v>
      </c>
      <c r="E87" s="135">
        <f t="shared" si="12"/>
        <v>48</v>
      </c>
      <c r="F87" s="142">
        <v>4</v>
      </c>
      <c r="G87" s="143">
        <v>17</v>
      </c>
      <c r="H87" s="135">
        <f t="shared" si="13"/>
        <v>21</v>
      </c>
      <c r="I87" s="142">
        <v>5</v>
      </c>
      <c r="J87" s="143">
        <v>21</v>
      </c>
      <c r="K87" s="135">
        <v>26</v>
      </c>
      <c r="L87" s="142"/>
      <c r="M87" s="143"/>
      <c r="N87" s="135"/>
      <c r="O87" s="124"/>
      <c r="P87" s="124"/>
      <c r="Q87" s="124"/>
      <c r="R87" s="124"/>
      <c r="S87" s="124"/>
      <c r="T87" s="124"/>
      <c r="U87" s="124"/>
      <c r="V87" s="124"/>
    </row>
    <row r="88" spans="1:22" ht="12.75" customHeight="1">
      <c r="A88" s="138" t="s">
        <v>59</v>
      </c>
      <c r="B88" s="139" t="s">
        <v>140</v>
      </c>
      <c r="C88" s="140">
        <v>3</v>
      </c>
      <c r="D88" s="141">
        <v>12</v>
      </c>
      <c r="E88" s="135">
        <f t="shared" si="12"/>
        <v>15</v>
      </c>
      <c r="F88" s="142">
        <v>1</v>
      </c>
      <c r="G88" s="143">
        <v>8</v>
      </c>
      <c r="H88" s="135">
        <f t="shared" si="13"/>
        <v>9</v>
      </c>
      <c r="I88" s="142">
        <v>2</v>
      </c>
      <c r="J88" s="143">
        <v>14</v>
      </c>
      <c r="K88" s="135">
        <v>16</v>
      </c>
      <c r="L88" s="142"/>
      <c r="M88" s="143"/>
      <c r="N88" s="135"/>
      <c r="O88" s="124"/>
      <c r="P88" s="124"/>
      <c r="Q88" s="124"/>
      <c r="R88" s="124"/>
      <c r="S88" s="124"/>
      <c r="T88" s="124"/>
      <c r="U88" s="124"/>
      <c r="V88" s="124"/>
    </row>
    <row r="89" spans="1:22" ht="12.75" customHeight="1">
      <c r="A89" s="138" t="s">
        <v>61</v>
      </c>
      <c r="B89" s="139" t="s">
        <v>101</v>
      </c>
      <c r="C89" s="140">
        <v>10</v>
      </c>
      <c r="D89" s="141">
        <v>33</v>
      </c>
      <c r="E89" s="135">
        <f t="shared" si="12"/>
        <v>43</v>
      </c>
      <c r="F89" s="142">
        <v>12</v>
      </c>
      <c r="G89" s="143">
        <v>37</v>
      </c>
      <c r="H89" s="135">
        <f t="shared" si="13"/>
        <v>49</v>
      </c>
      <c r="I89" s="142">
        <v>8</v>
      </c>
      <c r="J89" s="143">
        <v>34</v>
      </c>
      <c r="K89" s="135">
        <v>42</v>
      </c>
      <c r="L89" s="142"/>
      <c r="M89" s="143"/>
      <c r="N89" s="135"/>
      <c r="O89" s="124"/>
      <c r="P89" s="124"/>
      <c r="Q89" s="124"/>
      <c r="R89" s="124"/>
      <c r="S89" s="124"/>
      <c r="T89" s="124"/>
      <c r="U89" s="124"/>
      <c r="V89" s="124"/>
    </row>
    <row r="90" spans="1:22" ht="12.75" customHeight="1">
      <c r="A90" s="138" t="s">
        <v>63</v>
      </c>
      <c r="B90" s="139" t="s">
        <v>141</v>
      </c>
      <c r="C90" s="140">
        <v>7</v>
      </c>
      <c r="D90" s="141">
        <v>18</v>
      </c>
      <c r="E90" s="135">
        <f t="shared" si="12"/>
        <v>25</v>
      </c>
      <c r="F90" s="142">
        <v>8</v>
      </c>
      <c r="G90" s="143">
        <v>12</v>
      </c>
      <c r="H90" s="135">
        <f t="shared" si="13"/>
        <v>20</v>
      </c>
      <c r="I90" s="142">
        <v>3</v>
      </c>
      <c r="J90" s="143">
        <v>22</v>
      </c>
      <c r="K90" s="135">
        <v>25</v>
      </c>
      <c r="L90" s="142"/>
      <c r="M90" s="143"/>
      <c r="N90" s="135"/>
      <c r="O90" s="124"/>
      <c r="P90" s="124"/>
      <c r="Q90" s="124"/>
      <c r="R90" s="124"/>
      <c r="S90" s="124"/>
      <c r="T90" s="124"/>
      <c r="U90" s="124"/>
      <c r="V90" s="124"/>
    </row>
    <row r="91" spans="1:22" ht="12.75" customHeight="1">
      <c r="A91" s="138" t="s">
        <v>65</v>
      </c>
      <c r="B91" s="139" t="s">
        <v>142</v>
      </c>
      <c r="C91" s="140">
        <v>3</v>
      </c>
      <c r="D91" s="141">
        <v>6</v>
      </c>
      <c r="E91" s="135">
        <f t="shared" si="12"/>
        <v>9</v>
      </c>
      <c r="F91" s="142">
        <v>5</v>
      </c>
      <c r="G91" s="143">
        <v>4</v>
      </c>
      <c r="H91" s="135">
        <f t="shared" si="13"/>
        <v>9</v>
      </c>
      <c r="I91" s="142">
        <v>2</v>
      </c>
      <c r="J91" s="143">
        <v>11</v>
      </c>
      <c r="K91" s="135">
        <v>13</v>
      </c>
      <c r="L91" s="142"/>
      <c r="M91" s="143"/>
      <c r="N91" s="135"/>
      <c r="O91" s="124"/>
      <c r="P91" s="124"/>
      <c r="Q91" s="124"/>
      <c r="R91" s="124"/>
      <c r="S91" s="124"/>
      <c r="T91" s="124"/>
      <c r="U91" s="124"/>
      <c r="V91" s="124"/>
    </row>
    <row r="92" spans="1:22" ht="12.75" customHeight="1">
      <c r="A92" s="138" t="s">
        <v>67</v>
      </c>
      <c r="B92" s="139" t="s">
        <v>143</v>
      </c>
      <c r="C92" s="140">
        <v>5</v>
      </c>
      <c r="D92" s="141">
        <v>27</v>
      </c>
      <c r="E92" s="135">
        <f t="shared" si="12"/>
        <v>32</v>
      </c>
      <c r="F92" s="142">
        <v>11</v>
      </c>
      <c r="G92" s="143">
        <v>19</v>
      </c>
      <c r="H92" s="135">
        <f t="shared" si="13"/>
        <v>30</v>
      </c>
      <c r="I92" s="142">
        <v>9</v>
      </c>
      <c r="J92" s="143">
        <v>19</v>
      </c>
      <c r="K92" s="135">
        <v>28</v>
      </c>
      <c r="L92" s="142"/>
      <c r="M92" s="143"/>
      <c r="N92" s="135"/>
      <c r="O92" s="124"/>
      <c r="P92" s="124"/>
      <c r="Q92" s="124"/>
      <c r="R92" s="124"/>
      <c r="S92" s="124"/>
      <c r="T92" s="124"/>
      <c r="U92" s="124"/>
      <c r="V92" s="124"/>
    </row>
    <row r="93" spans="1:22" ht="12.75" customHeight="1">
      <c r="A93" s="138" t="s">
        <v>69</v>
      </c>
      <c r="B93" s="139" t="s">
        <v>144</v>
      </c>
      <c r="C93" s="140">
        <v>18</v>
      </c>
      <c r="D93" s="141">
        <v>35</v>
      </c>
      <c r="E93" s="135">
        <f t="shared" si="12"/>
        <v>53</v>
      </c>
      <c r="F93" s="142">
        <v>14</v>
      </c>
      <c r="G93" s="143">
        <v>34</v>
      </c>
      <c r="H93" s="135">
        <f t="shared" si="13"/>
        <v>48</v>
      </c>
      <c r="I93" s="142">
        <v>11</v>
      </c>
      <c r="J93" s="143">
        <v>36</v>
      </c>
      <c r="K93" s="135">
        <v>47</v>
      </c>
      <c r="L93" s="142"/>
      <c r="M93" s="143"/>
      <c r="N93" s="135"/>
      <c r="O93" s="124"/>
      <c r="P93" s="124"/>
      <c r="Q93" s="124"/>
      <c r="R93" s="124"/>
      <c r="S93" s="124"/>
      <c r="T93" s="124"/>
      <c r="U93" s="124"/>
      <c r="V93" s="124"/>
    </row>
    <row r="94" spans="1:22" ht="12.75" customHeight="1">
      <c r="A94" s="138" t="s">
        <v>71</v>
      </c>
      <c r="B94" s="139" t="s">
        <v>145</v>
      </c>
      <c r="C94" s="140">
        <v>2</v>
      </c>
      <c r="D94" s="141">
        <v>16</v>
      </c>
      <c r="E94" s="135">
        <f t="shared" si="12"/>
        <v>18</v>
      </c>
      <c r="F94" s="142">
        <v>6</v>
      </c>
      <c r="G94" s="143">
        <v>11</v>
      </c>
      <c r="H94" s="135">
        <f t="shared" si="13"/>
        <v>17</v>
      </c>
      <c r="I94" s="142">
        <v>6</v>
      </c>
      <c r="J94" s="143">
        <v>15</v>
      </c>
      <c r="K94" s="135">
        <v>21</v>
      </c>
      <c r="L94" s="142"/>
      <c r="M94" s="143"/>
      <c r="N94" s="135"/>
      <c r="O94" s="124"/>
      <c r="P94" s="124"/>
      <c r="Q94" s="124"/>
      <c r="R94" s="124"/>
      <c r="S94" s="124"/>
      <c r="T94" s="124"/>
      <c r="U94" s="124"/>
      <c r="V94" s="124"/>
    </row>
    <row r="95" spans="1:22" ht="12.75" customHeight="1">
      <c r="A95" s="138" t="s">
        <v>88</v>
      </c>
      <c r="B95" s="139" t="s">
        <v>146</v>
      </c>
      <c r="C95" s="140">
        <v>6</v>
      </c>
      <c r="D95" s="141">
        <v>18</v>
      </c>
      <c r="E95" s="135">
        <f t="shared" si="12"/>
        <v>24</v>
      </c>
      <c r="F95" s="142">
        <v>2</v>
      </c>
      <c r="G95" s="143">
        <v>16</v>
      </c>
      <c r="H95" s="135">
        <f t="shared" si="13"/>
        <v>18</v>
      </c>
      <c r="I95" s="142">
        <v>2</v>
      </c>
      <c r="J95" s="143">
        <v>14</v>
      </c>
      <c r="K95" s="135">
        <v>16</v>
      </c>
      <c r="L95" s="142"/>
      <c r="M95" s="143"/>
      <c r="N95" s="135"/>
      <c r="O95" s="124"/>
      <c r="P95" s="124"/>
      <c r="Q95" s="124"/>
      <c r="R95" s="124"/>
      <c r="S95" s="124"/>
      <c r="T95" s="124"/>
      <c r="U95" s="124"/>
      <c r="V95" s="124"/>
    </row>
    <row r="96" spans="1:22" ht="12.75" customHeight="1">
      <c r="A96" s="138" t="s">
        <v>129</v>
      </c>
      <c r="B96" s="139" t="s">
        <v>147</v>
      </c>
      <c r="C96" s="140">
        <v>6</v>
      </c>
      <c r="D96" s="141">
        <v>7</v>
      </c>
      <c r="E96" s="135">
        <f t="shared" si="12"/>
        <v>13</v>
      </c>
      <c r="F96" s="142">
        <v>2</v>
      </c>
      <c r="G96" s="143">
        <v>15</v>
      </c>
      <c r="H96" s="135">
        <f t="shared" si="13"/>
        <v>17</v>
      </c>
      <c r="I96" s="142">
        <v>4</v>
      </c>
      <c r="J96" s="143">
        <v>18</v>
      </c>
      <c r="K96" s="135">
        <v>22</v>
      </c>
      <c r="L96" s="142"/>
      <c r="M96" s="143"/>
      <c r="N96" s="135"/>
      <c r="O96" s="124"/>
      <c r="P96" s="124"/>
      <c r="Q96" s="124"/>
      <c r="R96" s="124"/>
      <c r="S96" s="124"/>
      <c r="T96" s="124"/>
      <c r="U96" s="124"/>
      <c r="V96" s="124"/>
    </row>
    <row r="97" spans="1:22" ht="12.75" customHeight="1">
      <c r="A97" s="138" t="s">
        <v>90</v>
      </c>
      <c r="B97" s="139" t="s">
        <v>148</v>
      </c>
      <c r="C97" s="140">
        <v>4</v>
      </c>
      <c r="D97" s="141">
        <v>14</v>
      </c>
      <c r="E97" s="135">
        <f t="shared" si="12"/>
        <v>18</v>
      </c>
      <c r="F97" s="142">
        <v>5</v>
      </c>
      <c r="G97" s="143">
        <v>7</v>
      </c>
      <c r="H97" s="135">
        <f t="shared" si="13"/>
        <v>12</v>
      </c>
      <c r="I97" s="142">
        <v>2</v>
      </c>
      <c r="J97" s="143">
        <v>6</v>
      </c>
      <c r="K97" s="135">
        <v>8</v>
      </c>
      <c r="L97" s="142"/>
      <c r="M97" s="143"/>
      <c r="N97" s="135"/>
      <c r="O97" s="124"/>
      <c r="P97" s="124"/>
      <c r="Q97" s="124"/>
      <c r="R97" s="124"/>
      <c r="S97" s="124"/>
      <c r="T97" s="124"/>
      <c r="U97" s="124"/>
      <c r="V97" s="124"/>
    </row>
    <row r="98" spans="1:22" ht="12.75" customHeight="1">
      <c r="A98" s="138" t="s">
        <v>149</v>
      </c>
      <c r="B98" s="139" t="s">
        <v>150</v>
      </c>
      <c r="C98" s="140">
        <v>9</v>
      </c>
      <c r="D98" s="141">
        <v>22</v>
      </c>
      <c r="E98" s="135">
        <f t="shared" si="12"/>
        <v>31</v>
      </c>
      <c r="F98" s="142">
        <v>3</v>
      </c>
      <c r="G98" s="143">
        <v>20</v>
      </c>
      <c r="H98" s="135">
        <f t="shared" si="13"/>
        <v>23</v>
      </c>
      <c r="I98" s="142">
        <v>4</v>
      </c>
      <c r="J98" s="143">
        <v>15</v>
      </c>
      <c r="K98" s="135">
        <v>19</v>
      </c>
      <c r="L98" s="142"/>
      <c r="M98" s="143"/>
      <c r="N98" s="135"/>
      <c r="O98" s="124"/>
      <c r="P98" s="124"/>
      <c r="Q98" s="124"/>
      <c r="R98" s="124"/>
      <c r="S98" s="124"/>
      <c r="T98" s="124"/>
      <c r="U98" s="124"/>
      <c r="V98" s="124"/>
    </row>
    <row r="99" spans="1:22" ht="12.75" customHeight="1">
      <c r="A99" s="138" t="s">
        <v>107</v>
      </c>
      <c r="B99" s="139" t="s">
        <v>151</v>
      </c>
      <c r="C99" s="140">
        <v>7</v>
      </c>
      <c r="D99" s="141">
        <v>21</v>
      </c>
      <c r="E99" s="135">
        <f t="shared" si="12"/>
        <v>28</v>
      </c>
      <c r="F99" s="142">
        <v>12</v>
      </c>
      <c r="G99" s="143">
        <v>8</v>
      </c>
      <c r="H99" s="135">
        <f t="shared" si="13"/>
        <v>20</v>
      </c>
      <c r="I99" s="142">
        <v>5</v>
      </c>
      <c r="J99" s="143">
        <v>24</v>
      </c>
      <c r="K99" s="135">
        <v>29</v>
      </c>
      <c r="L99" s="142"/>
      <c r="M99" s="143"/>
      <c r="N99" s="135"/>
      <c r="O99" s="124"/>
      <c r="P99" s="124"/>
      <c r="Q99" s="124"/>
      <c r="R99" s="124"/>
      <c r="S99" s="124"/>
      <c r="T99" s="124"/>
      <c r="U99" s="124"/>
      <c r="V99" s="124"/>
    </row>
    <row r="100" spans="1:22" ht="12.75" customHeight="1">
      <c r="A100" s="144"/>
      <c r="B100" s="145" t="s">
        <v>101</v>
      </c>
      <c r="C100" s="146">
        <f t="shared" ref="C100:E100" si="14">SUM(C80:C99)</f>
        <v>129</v>
      </c>
      <c r="D100" s="147">
        <f t="shared" si="14"/>
        <v>413</v>
      </c>
      <c r="E100" s="148">
        <f t="shared" si="14"/>
        <v>542</v>
      </c>
      <c r="F100" s="149">
        <v>138</v>
      </c>
      <c r="G100" s="150">
        <v>316</v>
      </c>
      <c r="H100" s="148">
        <f>SUM(H80:H99)</f>
        <v>454</v>
      </c>
      <c r="I100" s="149">
        <v>86</v>
      </c>
      <c r="J100" s="150">
        <v>367</v>
      </c>
      <c r="K100" s="148">
        <v>453</v>
      </c>
      <c r="L100" s="149"/>
      <c r="M100" s="150"/>
      <c r="N100" s="148"/>
      <c r="O100" s="124"/>
      <c r="P100" s="124"/>
      <c r="Q100" s="124"/>
      <c r="R100" s="124"/>
      <c r="S100" s="124"/>
      <c r="T100" s="124"/>
      <c r="U100" s="124"/>
      <c r="V100" s="124"/>
    </row>
    <row r="101" spans="1:22" ht="12.75" customHeight="1">
      <c r="A101" s="138" t="s">
        <v>45</v>
      </c>
      <c r="B101" s="139" t="s">
        <v>52</v>
      </c>
      <c r="C101" s="140">
        <v>1</v>
      </c>
      <c r="D101" s="141">
        <v>20</v>
      </c>
      <c r="E101" s="135">
        <f t="shared" ref="E101:E120" si="15">SUM(C101:D101)</f>
        <v>21</v>
      </c>
      <c r="F101" s="142">
        <v>4</v>
      </c>
      <c r="G101" s="143">
        <v>7</v>
      </c>
      <c r="H101" s="135">
        <f t="shared" ref="H101:H120" si="16">SUM(F101:G101)</f>
        <v>11</v>
      </c>
      <c r="I101" s="142" t="s">
        <v>26</v>
      </c>
      <c r="J101" s="143">
        <v>16</v>
      </c>
      <c r="K101" s="135">
        <v>16</v>
      </c>
      <c r="L101" s="142"/>
      <c r="M101" s="143"/>
      <c r="N101" s="135"/>
      <c r="O101" s="124"/>
      <c r="P101" s="124"/>
      <c r="Q101" s="124"/>
      <c r="R101" s="124"/>
      <c r="S101" s="124"/>
      <c r="T101" s="124"/>
      <c r="U101" s="124"/>
      <c r="V101" s="124"/>
    </row>
    <row r="102" spans="1:22" ht="12.75" customHeight="1">
      <c r="A102" s="138" t="s">
        <v>47</v>
      </c>
      <c r="B102" s="139" t="s">
        <v>152</v>
      </c>
      <c r="C102" s="140">
        <v>3</v>
      </c>
      <c r="D102" s="141">
        <v>11</v>
      </c>
      <c r="E102" s="135">
        <f t="shared" si="15"/>
        <v>14</v>
      </c>
      <c r="F102" s="142">
        <v>4</v>
      </c>
      <c r="G102" s="143">
        <v>4</v>
      </c>
      <c r="H102" s="135">
        <f t="shared" si="16"/>
        <v>8</v>
      </c>
      <c r="I102" s="142" t="s">
        <v>26</v>
      </c>
      <c r="J102" s="143">
        <v>13</v>
      </c>
      <c r="K102" s="135">
        <v>13</v>
      </c>
      <c r="L102" s="142"/>
      <c r="M102" s="143"/>
      <c r="N102" s="135"/>
      <c r="O102" s="124"/>
      <c r="P102" s="124"/>
      <c r="Q102" s="124"/>
      <c r="R102" s="124"/>
      <c r="S102" s="124"/>
      <c r="T102" s="124"/>
      <c r="U102" s="124"/>
      <c r="V102" s="124"/>
    </row>
    <row r="103" spans="1:22" ht="12.75" customHeight="1">
      <c r="A103" s="138" t="s">
        <v>49</v>
      </c>
      <c r="B103" s="139" t="s">
        <v>153</v>
      </c>
      <c r="C103" s="140">
        <v>6</v>
      </c>
      <c r="D103" s="141">
        <v>8</v>
      </c>
      <c r="E103" s="135">
        <f t="shared" si="15"/>
        <v>14</v>
      </c>
      <c r="F103" s="142">
        <v>2</v>
      </c>
      <c r="G103" s="143">
        <v>11</v>
      </c>
      <c r="H103" s="135">
        <f t="shared" si="16"/>
        <v>13</v>
      </c>
      <c r="I103" s="142" t="s">
        <v>26</v>
      </c>
      <c r="J103" s="143">
        <v>10</v>
      </c>
      <c r="K103" s="135">
        <v>10</v>
      </c>
      <c r="L103" s="142"/>
      <c r="M103" s="143"/>
      <c r="N103" s="135"/>
      <c r="O103" s="124"/>
      <c r="P103" s="124"/>
      <c r="Q103" s="124"/>
      <c r="R103" s="124"/>
      <c r="S103" s="124"/>
      <c r="T103" s="124"/>
      <c r="U103" s="124"/>
      <c r="V103" s="124"/>
    </row>
    <row r="104" spans="1:22" ht="12.75" customHeight="1">
      <c r="A104" s="138" t="s">
        <v>51</v>
      </c>
      <c r="B104" s="139" t="s">
        <v>154</v>
      </c>
      <c r="C104" s="140">
        <v>0</v>
      </c>
      <c r="D104" s="141">
        <v>8</v>
      </c>
      <c r="E104" s="135">
        <f t="shared" si="15"/>
        <v>8</v>
      </c>
      <c r="F104" s="142">
        <v>2</v>
      </c>
      <c r="G104" s="143">
        <v>9</v>
      </c>
      <c r="H104" s="135">
        <f t="shared" si="16"/>
        <v>11</v>
      </c>
      <c r="I104" s="142" t="s">
        <v>26</v>
      </c>
      <c r="J104" s="143">
        <v>14</v>
      </c>
      <c r="K104" s="135">
        <v>14</v>
      </c>
      <c r="L104" s="142"/>
      <c r="M104" s="143"/>
      <c r="N104" s="135"/>
      <c r="O104" s="124"/>
      <c r="P104" s="124"/>
      <c r="Q104" s="124"/>
      <c r="R104" s="124"/>
      <c r="S104" s="124"/>
      <c r="T104" s="124"/>
      <c r="U104" s="124"/>
      <c r="V104" s="124"/>
    </row>
    <row r="105" spans="1:22" ht="12.75" customHeight="1">
      <c r="A105" s="138" t="s">
        <v>53</v>
      </c>
      <c r="B105" s="139" t="s">
        <v>155</v>
      </c>
      <c r="C105" s="140">
        <v>1</v>
      </c>
      <c r="D105" s="141">
        <v>5</v>
      </c>
      <c r="E105" s="135">
        <f t="shared" si="15"/>
        <v>6</v>
      </c>
      <c r="F105" s="142">
        <v>3</v>
      </c>
      <c r="G105" s="143">
        <v>9</v>
      </c>
      <c r="H105" s="135">
        <f t="shared" si="16"/>
        <v>12</v>
      </c>
      <c r="I105" s="142" t="s">
        <v>26</v>
      </c>
      <c r="J105" s="143">
        <v>12</v>
      </c>
      <c r="K105" s="135">
        <v>12</v>
      </c>
      <c r="L105" s="142"/>
      <c r="M105" s="143"/>
      <c r="N105" s="135"/>
      <c r="O105" s="124"/>
      <c r="P105" s="124"/>
      <c r="Q105" s="124"/>
      <c r="R105" s="124"/>
      <c r="S105" s="124"/>
      <c r="T105" s="124"/>
      <c r="U105" s="124"/>
      <c r="V105" s="124"/>
    </row>
    <row r="106" spans="1:22" ht="12.75" customHeight="1">
      <c r="A106" s="138" t="s">
        <v>55</v>
      </c>
      <c r="B106" s="139" t="s">
        <v>156</v>
      </c>
      <c r="C106" s="140">
        <v>7</v>
      </c>
      <c r="D106" s="141">
        <v>12</v>
      </c>
      <c r="E106" s="135">
        <f t="shared" si="15"/>
        <v>19</v>
      </c>
      <c r="F106" s="142">
        <v>2</v>
      </c>
      <c r="G106" s="143">
        <v>8</v>
      </c>
      <c r="H106" s="135">
        <f t="shared" si="16"/>
        <v>10</v>
      </c>
      <c r="I106" s="142" t="s">
        <v>26</v>
      </c>
      <c r="J106" s="143">
        <v>14</v>
      </c>
      <c r="K106" s="135">
        <v>14</v>
      </c>
      <c r="L106" s="142"/>
      <c r="M106" s="143"/>
      <c r="N106" s="135"/>
      <c r="O106" s="124"/>
      <c r="P106" s="124"/>
      <c r="Q106" s="124"/>
      <c r="R106" s="124"/>
      <c r="S106" s="124"/>
      <c r="T106" s="124"/>
      <c r="U106" s="124"/>
      <c r="V106" s="124"/>
    </row>
    <row r="107" spans="1:22" ht="12.75" customHeight="1">
      <c r="A107" s="138" t="s">
        <v>57</v>
      </c>
      <c r="B107" s="139" t="s">
        <v>157</v>
      </c>
      <c r="C107" s="140">
        <v>4</v>
      </c>
      <c r="D107" s="141">
        <v>19</v>
      </c>
      <c r="E107" s="135">
        <f t="shared" si="15"/>
        <v>23</v>
      </c>
      <c r="F107" s="142" t="s">
        <v>26</v>
      </c>
      <c r="G107" s="143">
        <v>6</v>
      </c>
      <c r="H107" s="135">
        <f t="shared" si="16"/>
        <v>6</v>
      </c>
      <c r="I107" s="142" t="s">
        <v>26</v>
      </c>
      <c r="J107" s="143">
        <v>9</v>
      </c>
      <c r="K107" s="135">
        <v>9</v>
      </c>
      <c r="L107" s="142"/>
      <c r="M107" s="143"/>
      <c r="N107" s="135"/>
      <c r="O107" s="124"/>
      <c r="P107" s="124"/>
      <c r="Q107" s="124"/>
      <c r="R107" s="124"/>
      <c r="S107" s="124"/>
      <c r="T107" s="124"/>
      <c r="U107" s="124"/>
      <c r="V107" s="124"/>
    </row>
    <row r="108" spans="1:22" ht="12.75" customHeight="1">
      <c r="A108" s="138" t="s">
        <v>59</v>
      </c>
      <c r="B108" s="139" t="s">
        <v>158</v>
      </c>
      <c r="C108" s="140">
        <v>0</v>
      </c>
      <c r="D108" s="141">
        <v>10</v>
      </c>
      <c r="E108" s="135">
        <f t="shared" si="15"/>
        <v>10</v>
      </c>
      <c r="F108" s="142">
        <v>3</v>
      </c>
      <c r="G108" s="143">
        <v>10</v>
      </c>
      <c r="H108" s="135">
        <f t="shared" si="16"/>
        <v>13</v>
      </c>
      <c r="I108" s="142" t="s">
        <v>26</v>
      </c>
      <c r="J108" s="143">
        <v>16</v>
      </c>
      <c r="K108" s="135">
        <v>16</v>
      </c>
      <c r="L108" s="142"/>
      <c r="M108" s="143"/>
      <c r="N108" s="135"/>
      <c r="O108" s="124"/>
      <c r="P108" s="124"/>
      <c r="Q108" s="124"/>
      <c r="R108" s="124"/>
      <c r="S108" s="124"/>
      <c r="T108" s="124"/>
      <c r="U108" s="124"/>
      <c r="V108" s="124"/>
    </row>
    <row r="109" spans="1:22" ht="12.75" customHeight="1">
      <c r="A109" s="138" t="s">
        <v>61</v>
      </c>
      <c r="B109" s="139" t="s">
        <v>159</v>
      </c>
      <c r="C109" s="140">
        <v>6</v>
      </c>
      <c r="D109" s="141">
        <v>14</v>
      </c>
      <c r="E109" s="135">
        <f t="shared" si="15"/>
        <v>20</v>
      </c>
      <c r="F109" s="142">
        <v>5</v>
      </c>
      <c r="G109" s="143">
        <v>9</v>
      </c>
      <c r="H109" s="135">
        <f t="shared" si="16"/>
        <v>14</v>
      </c>
      <c r="I109" s="142" t="s">
        <v>26</v>
      </c>
      <c r="J109" s="143">
        <v>6</v>
      </c>
      <c r="K109" s="135">
        <v>6</v>
      </c>
      <c r="L109" s="142"/>
      <c r="M109" s="143"/>
      <c r="N109" s="135"/>
      <c r="O109" s="124"/>
      <c r="P109" s="124"/>
      <c r="Q109" s="124"/>
      <c r="R109" s="124"/>
      <c r="S109" s="124"/>
      <c r="T109" s="124"/>
      <c r="U109" s="124"/>
      <c r="V109" s="124"/>
    </row>
    <row r="110" spans="1:22" ht="12.75" customHeight="1">
      <c r="A110" s="138" t="s">
        <v>65</v>
      </c>
      <c r="B110" s="139" t="s">
        <v>160</v>
      </c>
      <c r="C110" s="140">
        <v>5</v>
      </c>
      <c r="D110" s="141">
        <v>10</v>
      </c>
      <c r="E110" s="135">
        <f t="shared" si="15"/>
        <v>15</v>
      </c>
      <c r="F110" s="142">
        <v>7</v>
      </c>
      <c r="G110" s="143">
        <v>15</v>
      </c>
      <c r="H110" s="135">
        <f t="shared" si="16"/>
        <v>22</v>
      </c>
      <c r="I110" s="142">
        <v>2</v>
      </c>
      <c r="J110" s="143">
        <v>23</v>
      </c>
      <c r="K110" s="135">
        <v>25</v>
      </c>
      <c r="L110" s="142"/>
      <c r="M110" s="143"/>
      <c r="N110" s="135"/>
      <c r="O110" s="124"/>
      <c r="P110" s="124"/>
      <c r="Q110" s="124"/>
      <c r="R110" s="124"/>
      <c r="S110" s="124"/>
      <c r="T110" s="124"/>
      <c r="U110" s="124"/>
      <c r="V110" s="124"/>
    </row>
    <row r="111" spans="1:22" ht="12.75" customHeight="1">
      <c r="A111" s="138" t="s">
        <v>67</v>
      </c>
      <c r="B111" s="139" t="s">
        <v>161</v>
      </c>
      <c r="C111" s="140">
        <v>5</v>
      </c>
      <c r="D111" s="141">
        <v>17</v>
      </c>
      <c r="E111" s="135">
        <f t="shared" si="15"/>
        <v>22</v>
      </c>
      <c r="F111" s="142">
        <v>4</v>
      </c>
      <c r="G111" s="143">
        <v>12</v>
      </c>
      <c r="H111" s="135">
        <f t="shared" si="16"/>
        <v>16</v>
      </c>
      <c r="I111" s="142">
        <v>1</v>
      </c>
      <c r="J111" s="143">
        <v>14</v>
      </c>
      <c r="K111" s="135">
        <v>15</v>
      </c>
      <c r="L111" s="142"/>
      <c r="M111" s="143"/>
      <c r="N111" s="135"/>
      <c r="O111" s="124"/>
      <c r="P111" s="124"/>
      <c r="Q111" s="124"/>
      <c r="R111" s="124"/>
      <c r="S111" s="124"/>
      <c r="T111" s="124"/>
      <c r="U111" s="124"/>
      <c r="V111" s="124"/>
    </row>
    <row r="112" spans="1:22" ht="12.75" customHeight="1">
      <c r="A112" s="138" t="s">
        <v>71</v>
      </c>
      <c r="B112" s="139" t="s">
        <v>162</v>
      </c>
      <c r="C112" s="140">
        <v>3</v>
      </c>
      <c r="D112" s="141">
        <v>10</v>
      </c>
      <c r="E112" s="135">
        <f t="shared" si="15"/>
        <v>13</v>
      </c>
      <c r="F112" s="142">
        <v>7</v>
      </c>
      <c r="G112" s="143">
        <v>12</v>
      </c>
      <c r="H112" s="135">
        <f t="shared" si="16"/>
        <v>19</v>
      </c>
      <c r="I112" s="142">
        <v>1</v>
      </c>
      <c r="J112" s="143">
        <v>12</v>
      </c>
      <c r="K112" s="135">
        <v>13</v>
      </c>
      <c r="L112" s="142"/>
      <c r="M112" s="143"/>
      <c r="N112" s="135"/>
      <c r="O112" s="124"/>
      <c r="P112" s="124"/>
      <c r="Q112" s="124"/>
      <c r="R112" s="124"/>
      <c r="S112" s="124"/>
      <c r="T112" s="124"/>
      <c r="U112" s="124"/>
      <c r="V112" s="124"/>
    </row>
    <row r="113" spans="1:22" ht="12.75" customHeight="1">
      <c r="A113" s="138" t="s">
        <v>88</v>
      </c>
      <c r="B113" s="139" t="s">
        <v>163</v>
      </c>
      <c r="C113" s="140">
        <v>4</v>
      </c>
      <c r="D113" s="141">
        <v>9</v>
      </c>
      <c r="E113" s="135">
        <f t="shared" si="15"/>
        <v>13</v>
      </c>
      <c r="F113" s="142">
        <v>5</v>
      </c>
      <c r="G113" s="143">
        <v>26</v>
      </c>
      <c r="H113" s="135">
        <f t="shared" si="16"/>
        <v>31</v>
      </c>
      <c r="I113" s="142" t="s">
        <v>26</v>
      </c>
      <c r="J113" s="143">
        <v>20</v>
      </c>
      <c r="K113" s="135">
        <v>20</v>
      </c>
      <c r="L113" s="142"/>
      <c r="M113" s="143"/>
      <c r="N113" s="135"/>
      <c r="O113" s="124"/>
      <c r="P113" s="124"/>
      <c r="Q113" s="124"/>
      <c r="R113" s="124"/>
      <c r="S113" s="124"/>
      <c r="T113" s="124"/>
      <c r="U113" s="124"/>
      <c r="V113" s="124"/>
    </row>
    <row r="114" spans="1:22" ht="12.75" customHeight="1">
      <c r="A114" s="138" t="s">
        <v>129</v>
      </c>
      <c r="B114" s="139" t="s">
        <v>164</v>
      </c>
      <c r="C114" s="140">
        <v>2</v>
      </c>
      <c r="D114" s="141">
        <v>20</v>
      </c>
      <c r="E114" s="135">
        <f t="shared" si="15"/>
        <v>22</v>
      </c>
      <c r="F114" s="142">
        <v>4</v>
      </c>
      <c r="G114" s="143">
        <v>12</v>
      </c>
      <c r="H114" s="135">
        <f t="shared" si="16"/>
        <v>16</v>
      </c>
      <c r="I114" s="142" t="s">
        <v>26</v>
      </c>
      <c r="J114" s="143">
        <v>32</v>
      </c>
      <c r="K114" s="135">
        <v>32</v>
      </c>
      <c r="L114" s="142"/>
      <c r="M114" s="143"/>
      <c r="N114" s="135"/>
      <c r="O114" s="124"/>
      <c r="P114" s="124"/>
      <c r="Q114" s="124"/>
      <c r="R114" s="124"/>
      <c r="S114" s="124"/>
      <c r="T114" s="124"/>
      <c r="U114" s="124"/>
      <c r="V114" s="124"/>
    </row>
    <row r="115" spans="1:22" ht="12.75" customHeight="1">
      <c r="A115" s="138" t="s">
        <v>90</v>
      </c>
      <c r="B115" s="139" t="s">
        <v>165</v>
      </c>
      <c r="C115" s="140">
        <v>2</v>
      </c>
      <c r="D115" s="141">
        <v>20</v>
      </c>
      <c r="E115" s="135">
        <f t="shared" si="15"/>
        <v>22</v>
      </c>
      <c r="F115" s="142">
        <v>4</v>
      </c>
      <c r="G115" s="143">
        <v>12</v>
      </c>
      <c r="H115" s="135">
        <f t="shared" si="16"/>
        <v>16</v>
      </c>
      <c r="I115" s="142" t="s">
        <v>26</v>
      </c>
      <c r="J115" s="143">
        <v>15</v>
      </c>
      <c r="K115" s="135">
        <v>15</v>
      </c>
      <c r="L115" s="142"/>
      <c r="M115" s="143"/>
      <c r="N115" s="135"/>
      <c r="O115" s="124"/>
      <c r="P115" s="124"/>
      <c r="Q115" s="124"/>
      <c r="R115" s="124"/>
      <c r="S115" s="124"/>
      <c r="T115" s="124"/>
      <c r="U115" s="124"/>
      <c r="V115" s="124"/>
    </row>
    <row r="116" spans="1:22" ht="12.75" customHeight="1">
      <c r="A116" s="138" t="s">
        <v>109</v>
      </c>
      <c r="B116" s="139" t="s">
        <v>166</v>
      </c>
      <c r="C116" s="140">
        <v>3</v>
      </c>
      <c r="D116" s="141">
        <v>17</v>
      </c>
      <c r="E116" s="135">
        <f t="shared" si="15"/>
        <v>20</v>
      </c>
      <c r="F116" s="142">
        <v>3</v>
      </c>
      <c r="G116" s="143">
        <v>11</v>
      </c>
      <c r="H116" s="135">
        <f t="shared" si="16"/>
        <v>14</v>
      </c>
      <c r="I116" s="142" t="s">
        <v>26</v>
      </c>
      <c r="J116" s="143">
        <v>13</v>
      </c>
      <c r="K116" s="135">
        <v>13</v>
      </c>
      <c r="L116" s="142"/>
      <c r="M116" s="143"/>
      <c r="N116" s="135"/>
      <c r="O116" s="124"/>
      <c r="P116" s="124"/>
      <c r="Q116" s="124"/>
      <c r="R116" s="124"/>
      <c r="S116" s="124"/>
      <c r="T116" s="124"/>
      <c r="U116" s="124"/>
      <c r="V116" s="124"/>
    </row>
    <row r="117" spans="1:22" ht="12.75" customHeight="1">
      <c r="A117" s="138" t="s">
        <v>111</v>
      </c>
      <c r="B117" s="139" t="s">
        <v>167</v>
      </c>
      <c r="C117" s="140">
        <v>2</v>
      </c>
      <c r="D117" s="141">
        <v>11</v>
      </c>
      <c r="E117" s="135">
        <f t="shared" si="15"/>
        <v>13</v>
      </c>
      <c r="F117" s="142">
        <v>3</v>
      </c>
      <c r="G117" s="143">
        <v>10</v>
      </c>
      <c r="H117" s="135">
        <f t="shared" si="16"/>
        <v>13</v>
      </c>
      <c r="I117" s="142" t="s">
        <v>26</v>
      </c>
      <c r="J117" s="143">
        <v>18</v>
      </c>
      <c r="K117" s="135">
        <v>18</v>
      </c>
      <c r="L117" s="142"/>
      <c r="M117" s="143"/>
      <c r="N117" s="135"/>
      <c r="O117" s="124"/>
      <c r="P117" s="124"/>
      <c r="Q117" s="124"/>
      <c r="R117" s="124"/>
      <c r="S117" s="124"/>
      <c r="T117" s="124"/>
      <c r="U117" s="124"/>
      <c r="V117" s="124"/>
    </row>
    <row r="118" spans="1:22" ht="12.75" customHeight="1">
      <c r="A118" s="138" t="s">
        <v>168</v>
      </c>
      <c r="B118" s="139" t="s">
        <v>169</v>
      </c>
      <c r="C118" s="140">
        <v>2</v>
      </c>
      <c r="D118" s="141">
        <v>7</v>
      </c>
      <c r="E118" s="135">
        <f t="shared" si="15"/>
        <v>9</v>
      </c>
      <c r="F118" s="142">
        <v>2</v>
      </c>
      <c r="G118" s="143">
        <v>12</v>
      </c>
      <c r="H118" s="135">
        <f t="shared" si="16"/>
        <v>14</v>
      </c>
      <c r="I118" s="142" t="s">
        <v>26</v>
      </c>
      <c r="J118" s="143">
        <v>9</v>
      </c>
      <c r="K118" s="135">
        <v>9</v>
      </c>
      <c r="L118" s="142"/>
      <c r="M118" s="143"/>
      <c r="N118" s="135"/>
      <c r="O118" s="124"/>
      <c r="P118" s="124"/>
      <c r="Q118" s="124"/>
      <c r="R118" s="124"/>
      <c r="S118" s="124"/>
      <c r="T118" s="124"/>
      <c r="U118" s="124"/>
      <c r="V118" s="124"/>
    </row>
    <row r="119" spans="1:22" ht="12.75" customHeight="1">
      <c r="A119" s="138" t="s">
        <v>170</v>
      </c>
      <c r="B119" s="139" t="s">
        <v>171</v>
      </c>
      <c r="C119" s="140">
        <v>11</v>
      </c>
      <c r="D119" s="141">
        <v>18</v>
      </c>
      <c r="E119" s="135">
        <f t="shared" si="15"/>
        <v>29</v>
      </c>
      <c r="F119" s="142">
        <v>1</v>
      </c>
      <c r="G119" s="143">
        <v>5</v>
      </c>
      <c r="H119" s="135">
        <f t="shared" si="16"/>
        <v>6</v>
      </c>
      <c r="I119" s="142" t="s">
        <v>26</v>
      </c>
      <c r="J119" s="143">
        <v>10</v>
      </c>
      <c r="K119" s="135">
        <v>10</v>
      </c>
      <c r="L119" s="142"/>
      <c r="M119" s="143"/>
      <c r="N119" s="135"/>
      <c r="O119" s="124"/>
      <c r="P119" s="124"/>
      <c r="Q119" s="124"/>
      <c r="R119" s="124"/>
      <c r="S119" s="124"/>
      <c r="T119" s="124"/>
      <c r="U119" s="124"/>
      <c r="V119" s="124"/>
    </row>
    <row r="120" spans="1:22" ht="12.75" customHeight="1">
      <c r="A120" s="138" t="s">
        <v>172</v>
      </c>
      <c r="B120" s="139" t="s">
        <v>173</v>
      </c>
      <c r="C120" s="140">
        <v>3</v>
      </c>
      <c r="D120" s="141">
        <v>9</v>
      </c>
      <c r="E120" s="135">
        <f t="shared" si="15"/>
        <v>12</v>
      </c>
      <c r="F120" s="142">
        <v>2</v>
      </c>
      <c r="G120" s="143">
        <v>5</v>
      </c>
      <c r="H120" s="135">
        <f t="shared" si="16"/>
        <v>7</v>
      </c>
      <c r="I120" s="142">
        <v>1</v>
      </c>
      <c r="J120" s="143">
        <v>6</v>
      </c>
      <c r="K120" s="135">
        <v>7</v>
      </c>
      <c r="L120" s="142"/>
      <c r="M120" s="143"/>
      <c r="N120" s="135"/>
      <c r="O120" s="124"/>
      <c r="P120" s="124"/>
      <c r="Q120" s="124"/>
      <c r="R120" s="124"/>
      <c r="S120" s="124"/>
      <c r="T120" s="124"/>
      <c r="U120" s="124"/>
      <c r="V120" s="124"/>
    </row>
    <row r="121" spans="1:22" ht="12.75" customHeight="1">
      <c r="A121" s="144"/>
      <c r="B121" s="145" t="s">
        <v>160</v>
      </c>
      <c r="C121" s="146">
        <f t="shared" ref="C121:E121" si="17">SUM(C101:C120)</f>
        <v>70</v>
      </c>
      <c r="D121" s="147">
        <f t="shared" si="17"/>
        <v>255</v>
      </c>
      <c r="E121" s="148">
        <f t="shared" si="17"/>
        <v>325</v>
      </c>
      <c r="F121" s="149">
        <v>67</v>
      </c>
      <c r="G121" s="150">
        <v>205</v>
      </c>
      <c r="H121" s="148">
        <f>SUM(H101:H120)</f>
        <v>272</v>
      </c>
      <c r="I121" s="149">
        <v>5</v>
      </c>
      <c r="J121" s="150">
        <v>282</v>
      </c>
      <c r="K121" s="148">
        <v>287</v>
      </c>
      <c r="L121" s="149"/>
      <c r="M121" s="150"/>
      <c r="N121" s="148"/>
      <c r="O121" s="124"/>
      <c r="P121" s="124"/>
      <c r="Q121" s="124"/>
      <c r="R121" s="124"/>
      <c r="S121" s="124"/>
      <c r="T121" s="124"/>
      <c r="U121" s="124"/>
      <c r="V121" s="124"/>
    </row>
    <row r="122" spans="1:22" ht="12.75" customHeight="1">
      <c r="A122" s="138" t="s">
        <v>51</v>
      </c>
      <c r="B122" s="139" t="s">
        <v>174</v>
      </c>
      <c r="C122" s="140">
        <v>5</v>
      </c>
      <c r="D122" s="141">
        <v>45</v>
      </c>
      <c r="E122" s="135">
        <f t="shared" ref="E122:E136" si="18">SUM(C122:D122)</f>
        <v>50</v>
      </c>
      <c r="F122" s="142">
        <v>6</v>
      </c>
      <c r="G122" s="143">
        <v>16</v>
      </c>
      <c r="H122" s="135">
        <f t="shared" ref="H122:H136" si="19">SUM(F122:G122)</f>
        <v>22</v>
      </c>
      <c r="I122" s="142">
        <v>2</v>
      </c>
      <c r="J122" s="143">
        <v>16</v>
      </c>
      <c r="K122" s="135">
        <v>18</v>
      </c>
      <c r="L122" s="142"/>
      <c r="M122" s="143"/>
      <c r="N122" s="135"/>
      <c r="O122" s="124"/>
      <c r="P122" s="124"/>
      <c r="Q122" s="124"/>
      <c r="R122" s="124"/>
      <c r="S122" s="124"/>
      <c r="T122" s="124"/>
      <c r="U122" s="124"/>
      <c r="V122" s="124"/>
    </row>
    <row r="123" spans="1:22" ht="12.75" customHeight="1">
      <c r="A123" s="138" t="s">
        <v>53</v>
      </c>
      <c r="B123" s="139" t="s">
        <v>175</v>
      </c>
      <c r="C123" s="140">
        <v>5</v>
      </c>
      <c r="D123" s="141">
        <v>20</v>
      </c>
      <c r="E123" s="135">
        <f t="shared" si="18"/>
        <v>25</v>
      </c>
      <c r="F123" s="142">
        <v>3</v>
      </c>
      <c r="G123" s="143">
        <v>10</v>
      </c>
      <c r="H123" s="135">
        <f t="shared" si="19"/>
        <v>13</v>
      </c>
      <c r="I123" s="142">
        <v>3</v>
      </c>
      <c r="J123" s="143">
        <v>6</v>
      </c>
      <c r="K123" s="135">
        <v>9</v>
      </c>
      <c r="L123" s="142"/>
      <c r="M123" s="143"/>
      <c r="N123" s="135"/>
      <c r="O123" s="124"/>
      <c r="P123" s="124"/>
      <c r="Q123" s="124"/>
      <c r="R123" s="124"/>
      <c r="S123" s="124"/>
      <c r="T123" s="124"/>
      <c r="U123" s="124"/>
      <c r="V123" s="124"/>
    </row>
    <row r="124" spans="1:22" ht="12.75" customHeight="1">
      <c r="A124" s="138" t="s">
        <v>55</v>
      </c>
      <c r="B124" s="139" t="s">
        <v>176</v>
      </c>
      <c r="C124" s="140">
        <v>13</v>
      </c>
      <c r="D124" s="141">
        <v>27</v>
      </c>
      <c r="E124" s="135">
        <f t="shared" si="18"/>
        <v>40</v>
      </c>
      <c r="F124" s="142">
        <v>15</v>
      </c>
      <c r="G124" s="143">
        <v>39</v>
      </c>
      <c r="H124" s="135">
        <f t="shared" si="19"/>
        <v>54</v>
      </c>
      <c r="I124" s="142">
        <v>10</v>
      </c>
      <c r="J124" s="143">
        <v>38</v>
      </c>
      <c r="K124" s="135">
        <v>48</v>
      </c>
      <c r="L124" s="142"/>
      <c r="M124" s="143"/>
      <c r="N124" s="135"/>
      <c r="O124" s="124"/>
      <c r="P124" s="124"/>
      <c r="Q124" s="124"/>
      <c r="R124" s="124"/>
      <c r="S124" s="124"/>
      <c r="T124" s="124"/>
      <c r="U124" s="124"/>
      <c r="V124" s="124"/>
    </row>
    <row r="125" spans="1:22" ht="12.75" customHeight="1">
      <c r="A125" s="138" t="s">
        <v>57</v>
      </c>
      <c r="B125" s="139" t="s">
        <v>177</v>
      </c>
      <c r="C125" s="140">
        <v>2</v>
      </c>
      <c r="D125" s="141">
        <v>15</v>
      </c>
      <c r="E125" s="135">
        <f t="shared" si="18"/>
        <v>17</v>
      </c>
      <c r="F125" s="142">
        <v>11</v>
      </c>
      <c r="G125" s="143">
        <v>40</v>
      </c>
      <c r="H125" s="135">
        <f t="shared" si="19"/>
        <v>51</v>
      </c>
      <c r="I125" s="142">
        <v>5</v>
      </c>
      <c r="J125" s="143">
        <v>50</v>
      </c>
      <c r="K125" s="135">
        <v>55</v>
      </c>
      <c r="L125" s="142"/>
      <c r="M125" s="143"/>
      <c r="N125" s="135"/>
      <c r="O125" s="124"/>
      <c r="P125" s="124"/>
      <c r="Q125" s="124"/>
      <c r="R125" s="124"/>
      <c r="S125" s="124"/>
      <c r="T125" s="124"/>
      <c r="U125" s="124"/>
      <c r="V125" s="124"/>
    </row>
    <row r="126" spans="1:22" ht="12.75" customHeight="1">
      <c r="A126" s="138" t="s">
        <v>59</v>
      </c>
      <c r="B126" s="139" t="s">
        <v>178</v>
      </c>
      <c r="C126" s="140">
        <v>3</v>
      </c>
      <c r="D126" s="141">
        <v>15</v>
      </c>
      <c r="E126" s="135">
        <f t="shared" si="18"/>
        <v>18</v>
      </c>
      <c r="F126" s="142">
        <v>5</v>
      </c>
      <c r="G126" s="143">
        <v>16</v>
      </c>
      <c r="H126" s="135">
        <f t="shared" si="19"/>
        <v>21</v>
      </c>
      <c r="I126" s="142">
        <v>3</v>
      </c>
      <c r="J126" s="143">
        <v>18</v>
      </c>
      <c r="K126" s="135">
        <v>21</v>
      </c>
      <c r="L126" s="142"/>
      <c r="M126" s="143"/>
      <c r="N126" s="135"/>
      <c r="O126" s="124"/>
      <c r="P126" s="124"/>
      <c r="Q126" s="124"/>
      <c r="R126" s="124"/>
      <c r="S126" s="124"/>
      <c r="T126" s="124"/>
      <c r="U126" s="124"/>
      <c r="V126" s="124"/>
    </row>
    <row r="127" spans="1:22" ht="12.75" customHeight="1">
      <c r="A127" s="138" t="s">
        <v>61</v>
      </c>
      <c r="B127" s="139" t="s">
        <v>179</v>
      </c>
      <c r="C127" s="140">
        <v>9</v>
      </c>
      <c r="D127" s="141">
        <v>41</v>
      </c>
      <c r="E127" s="135">
        <f t="shared" si="18"/>
        <v>50</v>
      </c>
      <c r="F127" s="142">
        <v>15</v>
      </c>
      <c r="G127" s="143">
        <v>31</v>
      </c>
      <c r="H127" s="135">
        <f t="shared" si="19"/>
        <v>46</v>
      </c>
      <c r="I127" s="142">
        <v>6</v>
      </c>
      <c r="J127" s="143">
        <v>31</v>
      </c>
      <c r="K127" s="135">
        <v>37</v>
      </c>
      <c r="L127" s="142"/>
      <c r="M127" s="143"/>
      <c r="N127" s="135"/>
      <c r="O127" s="124"/>
      <c r="P127" s="124"/>
      <c r="Q127" s="124"/>
      <c r="R127" s="124"/>
      <c r="S127" s="124"/>
      <c r="T127" s="124"/>
      <c r="U127" s="124"/>
      <c r="V127" s="124"/>
    </row>
    <row r="128" spans="1:22" ht="12.75" customHeight="1">
      <c r="A128" s="138" t="s">
        <v>63</v>
      </c>
      <c r="B128" s="139" t="s">
        <v>180</v>
      </c>
      <c r="C128" s="140">
        <v>9</v>
      </c>
      <c r="D128" s="141">
        <v>58</v>
      </c>
      <c r="E128" s="135">
        <f t="shared" si="18"/>
        <v>67</v>
      </c>
      <c r="F128" s="142">
        <v>16</v>
      </c>
      <c r="G128" s="143">
        <v>31</v>
      </c>
      <c r="H128" s="135">
        <f t="shared" si="19"/>
        <v>47</v>
      </c>
      <c r="I128" s="142">
        <v>10</v>
      </c>
      <c r="J128" s="143">
        <v>27</v>
      </c>
      <c r="K128" s="135">
        <v>37</v>
      </c>
      <c r="L128" s="142"/>
      <c r="M128" s="143"/>
      <c r="N128" s="135"/>
      <c r="O128" s="124"/>
      <c r="P128" s="124"/>
      <c r="Q128" s="124"/>
      <c r="R128" s="124"/>
      <c r="S128" s="124"/>
      <c r="T128" s="124"/>
      <c r="U128" s="124"/>
      <c r="V128" s="124"/>
    </row>
    <row r="129" spans="1:22" ht="12.75" customHeight="1">
      <c r="A129" s="138" t="s">
        <v>65</v>
      </c>
      <c r="B129" s="139" t="s">
        <v>181</v>
      </c>
      <c r="C129" s="140">
        <v>7</v>
      </c>
      <c r="D129" s="141">
        <v>43</v>
      </c>
      <c r="E129" s="135">
        <f t="shared" si="18"/>
        <v>50</v>
      </c>
      <c r="F129" s="142">
        <v>13</v>
      </c>
      <c r="G129" s="143">
        <v>28</v>
      </c>
      <c r="H129" s="135">
        <f t="shared" si="19"/>
        <v>41</v>
      </c>
      <c r="I129" s="142">
        <v>4</v>
      </c>
      <c r="J129" s="143">
        <v>38</v>
      </c>
      <c r="K129" s="135">
        <v>42</v>
      </c>
      <c r="L129" s="142"/>
      <c r="M129" s="143"/>
      <c r="N129" s="135"/>
      <c r="O129" s="124"/>
      <c r="P129" s="124"/>
      <c r="Q129" s="124"/>
      <c r="R129" s="124"/>
      <c r="S129" s="124"/>
      <c r="T129" s="124"/>
      <c r="U129" s="124"/>
      <c r="V129" s="124"/>
    </row>
    <row r="130" spans="1:22" ht="12.75" customHeight="1">
      <c r="A130" s="138" t="s">
        <v>67</v>
      </c>
      <c r="B130" s="139" t="s">
        <v>182</v>
      </c>
      <c r="C130" s="140">
        <v>12</v>
      </c>
      <c r="D130" s="141">
        <v>56</v>
      </c>
      <c r="E130" s="135">
        <f t="shared" si="18"/>
        <v>68</v>
      </c>
      <c r="F130" s="142">
        <v>15</v>
      </c>
      <c r="G130" s="143">
        <v>31</v>
      </c>
      <c r="H130" s="135">
        <f t="shared" si="19"/>
        <v>46</v>
      </c>
      <c r="I130" s="142">
        <v>8</v>
      </c>
      <c r="J130" s="143">
        <v>36</v>
      </c>
      <c r="K130" s="135">
        <v>44</v>
      </c>
      <c r="L130" s="142"/>
      <c r="M130" s="143"/>
      <c r="N130" s="135"/>
      <c r="O130" s="124"/>
      <c r="P130" s="124"/>
      <c r="Q130" s="124"/>
      <c r="R130" s="124"/>
      <c r="S130" s="124"/>
      <c r="T130" s="124"/>
      <c r="U130" s="124"/>
      <c r="V130" s="124"/>
    </row>
    <row r="131" spans="1:22" ht="12.75" customHeight="1">
      <c r="A131" s="138" t="s">
        <v>69</v>
      </c>
      <c r="B131" s="139" t="s">
        <v>183</v>
      </c>
      <c r="C131" s="140">
        <v>8</v>
      </c>
      <c r="D131" s="141">
        <v>41</v>
      </c>
      <c r="E131" s="135">
        <f t="shared" si="18"/>
        <v>49</v>
      </c>
      <c r="F131" s="142">
        <v>4</v>
      </c>
      <c r="G131" s="143">
        <v>33</v>
      </c>
      <c r="H131" s="135">
        <f t="shared" si="19"/>
        <v>37</v>
      </c>
      <c r="I131" s="142">
        <v>2</v>
      </c>
      <c r="J131" s="143">
        <v>29</v>
      </c>
      <c r="K131" s="135">
        <v>31</v>
      </c>
      <c r="L131" s="142"/>
      <c r="M131" s="143"/>
      <c r="N131" s="135"/>
      <c r="O131" s="124"/>
      <c r="P131" s="124"/>
      <c r="Q131" s="124"/>
      <c r="R131" s="124"/>
      <c r="S131" s="124"/>
      <c r="T131" s="124"/>
      <c r="U131" s="124"/>
      <c r="V131" s="124"/>
    </row>
    <row r="132" spans="1:22" ht="12.75" customHeight="1">
      <c r="A132" s="138" t="s">
        <v>71</v>
      </c>
      <c r="B132" s="139" t="s">
        <v>184</v>
      </c>
      <c r="C132" s="140">
        <v>6</v>
      </c>
      <c r="D132" s="141">
        <v>48</v>
      </c>
      <c r="E132" s="135">
        <f t="shared" si="18"/>
        <v>54</v>
      </c>
      <c r="F132" s="142">
        <v>10</v>
      </c>
      <c r="G132" s="143">
        <v>20</v>
      </c>
      <c r="H132" s="135">
        <f t="shared" si="19"/>
        <v>30</v>
      </c>
      <c r="I132" s="142">
        <v>9</v>
      </c>
      <c r="J132" s="143">
        <v>29</v>
      </c>
      <c r="K132" s="135">
        <v>38</v>
      </c>
      <c r="L132" s="142"/>
      <c r="M132" s="143"/>
      <c r="N132" s="135"/>
      <c r="O132" s="124"/>
      <c r="P132" s="124"/>
      <c r="Q132" s="124"/>
      <c r="R132" s="124"/>
      <c r="S132" s="124"/>
      <c r="T132" s="124"/>
      <c r="U132" s="124"/>
      <c r="V132" s="124"/>
    </row>
    <row r="133" spans="1:22" ht="12.75" customHeight="1">
      <c r="A133" s="138" t="s">
        <v>88</v>
      </c>
      <c r="B133" s="139" t="s">
        <v>185</v>
      </c>
      <c r="C133" s="140">
        <v>0</v>
      </c>
      <c r="D133" s="141">
        <v>34</v>
      </c>
      <c r="E133" s="135">
        <f t="shared" si="18"/>
        <v>34</v>
      </c>
      <c r="F133" s="142">
        <v>11</v>
      </c>
      <c r="G133" s="143">
        <v>37</v>
      </c>
      <c r="H133" s="135">
        <f t="shared" si="19"/>
        <v>48</v>
      </c>
      <c r="I133" s="142">
        <v>13</v>
      </c>
      <c r="J133" s="143">
        <v>27</v>
      </c>
      <c r="K133" s="135">
        <v>40</v>
      </c>
      <c r="L133" s="142"/>
      <c r="M133" s="143"/>
      <c r="N133" s="135"/>
      <c r="O133" s="124"/>
      <c r="P133" s="124"/>
      <c r="Q133" s="124"/>
      <c r="R133" s="124"/>
      <c r="S133" s="124"/>
      <c r="T133" s="124"/>
      <c r="U133" s="124"/>
      <c r="V133" s="124"/>
    </row>
    <row r="134" spans="1:22" ht="12.75" customHeight="1">
      <c r="A134" s="138" t="s">
        <v>129</v>
      </c>
      <c r="B134" s="139" t="s">
        <v>186</v>
      </c>
      <c r="C134" s="140">
        <v>6</v>
      </c>
      <c r="D134" s="141">
        <v>23</v>
      </c>
      <c r="E134" s="135">
        <f t="shared" si="18"/>
        <v>29</v>
      </c>
      <c r="F134" s="142">
        <v>13</v>
      </c>
      <c r="G134" s="143">
        <v>23</v>
      </c>
      <c r="H134" s="135">
        <f t="shared" si="19"/>
        <v>36</v>
      </c>
      <c r="I134" s="142">
        <v>13</v>
      </c>
      <c r="J134" s="143">
        <v>35</v>
      </c>
      <c r="K134" s="135">
        <v>48</v>
      </c>
      <c r="L134" s="142"/>
      <c r="M134" s="143"/>
      <c r="N134" s="135"/>
      <c r="O134" s="124"/>
      <c r="P134" s="124"/>
      <c r="Q134" s="124"/>
      <c r="R134" s="124"/>
      <c r="S134" s="124"/>
      <c r="T134" s="124"/>
      <c r="U134" s="124"/>
      <c r="V134" s="124"/>
    </row>
    <row r="135" spans="1:22" ht="12.75" customHeight="1">
      <c r="A135" s="138" t="s">
        <v>90</v>
      </c>
      <c r="B135" s="139" t="s">
        <v>187</v>
      </c>
      <c r="C135" s="140">
        <v>5</v>
      </c>
      <c r="D135" s="141">
        <v>21</v>
      </c>
      <c r="E135" s="135">
        <f t="shared" si="18"/>
        <v>26</v>
      </c>
      <c r="F135" s="142">
        <v>2</v>
      </c>
      <c r="G135" s="143">
        <v>16</v>
      </c>
      <c r="H135" s="135">
        <f t="shared" si="19"/>
        <v>18</v>
      </c>
      <c r="I135" s="142" t="s">
        <v>26</v>
      </c>
      <c r="J135" s="143">
        <v>11</v>
      </c>
      <c r="K135" s="135">
        <v>11</v>
      </c>
      <c r="L135" s="142"/>
      <c r="M135" s="143"/>
      <c r="N135" s="135"/>
      <c r="O135" s="124"/>
      <c r="P135" s="124"/>
      <c r="Q135" s="124"/>
      <c r="R135" s="124"/>
      <c r="S135" s="124"/>
      <c r="T135" s="124"/>
      <c r="U135" s="124"/>
      <c r="V135" s="124"/>
    </row>
    <row r="136" spans="1:22" ht="12.75" customHeight="1">
      <c r="A136" s="138" t="s">
        <v>149</v>
      </c>
      <c r="B136" s="139" t="s">
        <v>188</v>
      </c>
      <c r="C136" s="140">
        <v>2</v>
      </c>
      <c r="D136" s="141">
        <v>9</v>
      </c>
      <c r="E136" s="135">
        <f t="shared" si="18"/>
        <v>11</v>
      </c>
      <c r="F136" s="142">
        <v>3</v>
      </c>
      <c r="G136" s="143">
        <v>4</v>
      </c>
      <c r="H136" s="135">
        <f t="shared" si="19"/>
        <v>7</v>
      </c>
      <c r="I136" s="142" t="s">
        <v>26</v>
      </c>
      <c r="J136" s="143">
        <v>15</v>
      </c>
      <c r="K136" s="135">
        <v>15</v>
      </c>
      <c r="L136" s="142"/>
      <c r="M136" s="143"/>
      <c r="N136" s="135"/>
      <c r="O136" s="124"/>
      <c r="P136" s="124"/>
      <c r="Q136" s="124"/>
      <c r="R136" s="124"/>
      <c r="S136" s="124"/>
      <c r="T136" s="124"/>
      <c r="U136" s="124"/>
      <c r="V136" s="124"/>
    </row>
    <row r="137" spans="1:22" ht="12.75" customHeight="1">
      <c r="A137" s="144"/>
      <c r="B137" s="145" t="s">
        <v>179</v>
      </c>
      <c r="C137" s="146">
        <f t="shared" ref="C137:E137" si="20">SUM(C122:C136)</f>
        <v>92</v>
      </c>
      <c r="D137" s="147">
        <f t="shared" si="20"/>
        <v>496</v>
      </c>
      <c r="E137" s="148">
        <f t="shared" si="20"/>
        <v>588</v>
      </c>
      <c r="F137" s="149">
        <v>142</v>
      </c>
      <c r="G137" s="150">
        <v>375</v>
      </c>
      <c r="H137" s="148">
        <f>SUM(H122:H136)</f>
        <v>517</v>
      </c>
      <c r="I137" s="149">
        <v>88</v>
      </c>
      <c r="J137" s="150">
        <v>406</v>
      </c>
      <c r="K137" s="148">
        <v>494</v>
      </c>
      <c r="L137" s="149"/>
      <c r="M137" s="150"/>
      <c r="N137" s="148"/>
      <c r="O137" s="124"/>
      <c r="P137" s="124"/>
      <c r="Q137" s="124"/>
      <c r="R137" s="124"/>
      <c r="S137" s="124"/>
      <c r="T137" s="124"/>
      <c r="U137" s="124"/>
      <c r="V137" s="124"/>
    </row>
    <row r="138" spans="1:22" ht="12.75" customHeight="1">
      <c r="A138" s="138" t="s">
        <v>43</v>
      </c>
      <c r="B138" s="139" t="s">
        <v>189</v>
      </c>
      <c r="C138" s="140">
        <v>7</v>
      </c>
      <c r="D138" s="141">
        <v>17</v>
      </c>
      <c r="E138" s="135">
        <f t="shared" ref="E138:E154" si="21">SUM(C138:D138)</f>
        <v>24</v>
      </c>
      <c r="F138" s="142">
        <v>16</v>
      </c>
      <c r="G138" s="143">
        <v>25</v>
      </c>
      <c r="H138" s="135">
        <f t="shared" ref="H138:H154" si="22">SUM(F138:G138)</f>
        <v>41</v>
      </c>
      <c r="I138" s="142">
        <v>5</v>
      </c>
      <c r="J138" s="143">
        <v>20</v>
      </c>
      <c r="K138" s="135">
        <v>25</v>
      </c>
      <c r="L138" s="142"/>
      <c r="M138" s="143"/>
      <c r="N138" s="135"/>
      <c r="O138" s="124"/>
      <c r="P138" s="124"/>
      <c r="Q138" s="124"/>
      <c r="R138" s="124"/>
      <c r="S138" s="124"/>
      <c r="T138" s="124"/>
      <c r="U138" s="124"/>
      <c r="V138" s="124"/>
    </row>
    <row r="139" spans="1:22" ht="12.75" customHeight="1">
      <c r="A139" s="138" t="s">
        <v>45</v>
      </c>
      <c r="B139" s="139" t="s">
        <v>190</v>
      </c>
      <c r="C139" s="140">
        <v>4</v>
      </c>
      <c r="D139" s="141">
        <v>11</v>
      </c>
      <c r="E139" s="135">
        <f t="shared" si="21"/>
        <v>15</v>
      </c>
      <c r="F139" s="142">
        <v>2</v>
      </c>
      <c r="G139" s="143">
        <v>16</v>
      </c>
      <c r="H139" s="135">
        <f t="shared" si="22"/>
        <v>18</v>
      </c>
      <c r="I139" s="142" t="s">
        <v>26</v>
      </c>
      <c r="J139" s="143">
        <v>14</v>
      </c>
      <c r="K139" s="135">
        <v>14</v>
      </c>
      <c r="L139" s="142"/>
      <c r="M139" s="143"/>
      <c r="N139" s="135"/>
      <c r="O139" s="124"/>
      <c r="P139" s="124"/>
      <c r="Q139" s="124"/>
      <c r="R139" s="124"/>
      <c r="S139" s="124"/>
      <c r="T139" s="124"/>
      <c r="U139" s="124"/>
      <c r="V139" s="124"/>
    </row>
    <row r="140" spans="1:22" ht="12.75" customHeight="1">
      <c r="A140" s="138" t="s">
        <v>47</v>
      </c>
      <c r="B140" s="139" t="s">
        <v>191</v>
      </c>
      <c r="C140" s="140">
        <v>4</v>
      </c>
      <c r="D140" s="141">
        <v>14</v>
      </c>
      <c r="E140" s="135">
        <f t="shared" si="21"/>
        <v>18</v>
      </c>
      <c r="F140" s="142">
        <v>3</v>
      </c>
      <c r="G140" s="143">
        <v>13</v>
      </c>
      <c r="H140" s="135">
        <f t="shared" si="22"/>
        <v>16</v>
      </c>
      <c r="I140" s="142">
        <v>1</v>
      </c>
      <c r="J140" s="143">
        <v>8</v>
      </c>
      <c r="K140" s="135">
        <v>9</v>
      </c>
      <c r="L140" s="142"/>
      <c r="M140" s="143"/>
      <c r="N140" s="135"/>
      <c r="O140" s="124"/>
      <c r="P140" s="124"/>
      <c r="Q140" s="124"/>
      <c r="R140" s="124"/>
      <c r="S140" s="124"/>
      <c r="T140" s="124"/>
      <c r="U140" s="124"/>
      <c r="V140" s="124"/>
    </row>
    <row r="141" spans="1:22" ht="12.75" customHeight="1">
      <c r="A141" s="138" t="s">
        <v>49</v>
      </c>
      <c r="B141" s="139" t="s">
        <v>192</v>
      </c>
      <c r="C141" s="140">
        <v>1</v>
      </c>
      <c r="D141" s="141">
        <v>8</v>
      </c>
      <c r="E141" s="135">
        <f t="shared" si="21"/>
        <v>9</v>
      </c>
      <c r="F141" s="142">
        <v>5</v>
      </c>
      <c r="G141" s="143">
        <v>9</v>
      </c>
      <c r="H141" s="135">
        <f t="shared" si="22"/>
        <v>14</v>
      </c>
      <c r="I141" s="142">
        <v>4</v>
      </c>
      <c r="J141" s="143">
        <v>9</v>
      </c>
      <c r="K141" s="135">
        <v>13</v>
      </c>
      <c r="L141" s="142"/>
      <c r="M141" s="143"/>
      <c r="N141" s="135"/>
      <c r="O141" s="124"/>
      <c r="P141" s="124"/>
      <c r="Q141" s="124"/>
      <c r="R141" s="124"/>
      <c r="S141" s="124"/>
      <c r="T141" s="124"/>
      <c r="U141" s="124"/>
      <c r="V141" s="124"/>
    </row>
    <row r="142" spans="1:22" ht="12.75" customHeight="1">
      <c r="A142" s="138" t="s">
        <v>51</v>
      </c>
      <c r="B142" s="139" t="s">
        <v>193</v>
      </c>
      <c r="C142" s="140">
        <v>2</v>
      </c>
      <c r="D142" s="141">
        <v>11</v>
      </c>
      <c r="E142" s="135">
        <f t="shared" si="21"/>
        <v>13</v>
      </c>
      <c r="F142" s="142">
        <v>2</v>
      </c>
      <c r="G142" s="143">
        <v>8</v>
      </c>
      <c r="H142" s="135">
        <f t="shared" si="22"/>
        <v>10</v>
      </c>
      <c r="I142" s="142">
        <v>2</v>
      </c>
      <c r="J142" s="143">
        <v>7</v>
      </c>
      <c r="K142" s="135">
        <v>9</v>
      </c>
      <c r="L142" s="142"/>
      <c r="M142" s="143"/>
      <c r="N142" s="135"/>
      <c r="O142" s="124"/>
      <c r="P142" s="124"/>
      <c r="Q142" s="124"/>
      <c r="R142" s="124"/>
      <c r="S142" s="124"/>
      <c r="T142" s="124"/>
      <c r="U142" s="124"/>
      <c r="V142" s="124"/>
    </row>
    <row r="143" spans="1:22" ht="12.75" customHeight="1">
      <c r="A143" s="138" t="s">
        <v>53</v>
      </c>
      <c r="B143" s="139" t="s">
        <v>194</v>
      </c>
      <c r="C143" s="140">
        <v>5</v>
      </c>
      <c r="D143" s="141">
        <v>20</v>
      </c>
      <c r="E143" s="135">
        <f t="shared" si="21"/>
        <v>25</v>
      </c>
      <c r="F143" s="142">
        <v>4</v>
      </c>
      <c r="G143" s="143">
        <v>14</v>
      </c>
      <c r="H143" s="135">
        <f t="shared" si="22"/>
        <v>18</v>
      </c>
      <c r="I143" s="142">
        <v>2</v>
      </c>
      <c r="J143" s="143">
        <v>12</v>
      </c>
      <c r="K143" s="135">
        <v>14</v>
      </c>
      <c r="L143" s="142"/>
      <c r="M143" s="143"/>
      <c r="N143" s="135"/>
      <c r="O143" s="124"/>
      <c r="P143" s="124"/>
      <c r="Q143" s="124"/>
      <c r="R143" s="124"/>
      <c r="S143" s="124"/>
      <c r="T143" s="124"/>
      <c r="U143" s="124"/>
      <c r="V143" s="124"/>
    </row>
    <row r="144" spans="1:22" ht="12.75" customHeight="1">
      <c r="A144" s="138" t="s">
        <v>55</v>
      </c>
      <c r="B144" s="139" t="s">
        <v>195</v>
      </c>
      <c r="C144" s="140">
        <v>3</v>
      </c>
      <c r="D144" s="141">
        <v>11</v>
      </c>
      <c r="E144" s="135">
        <f t="shared" si="21"/>
        <v>14</v>
      </c>
      <c r="F144" s="142">
        <v>2</v>
      </c>
      <c r="G144" s="143">
        <v>13</v>
      </c>
      <c r="H144" s="135">
        <f t="shared" si="22"/>
        <v>15</v>
      </c>
      <c r="I144" s="142">
        <v>4</v>
      </c>
      <c r="J144" s="143">
        <v>14</v>
      </c>
      <c r="K144" s="135">
        <v>18</v>
      </c>
      <c r="L144" s="142"/>
      <c r="M144" s="143"/>
      <c r="N144" s="135"/>
      <c r="O144" s="124"/>
      <c r="P144" s="124"/>
      <c r="Q144" s="124"/>
      <c r="R144" s="124"/>
      <c r="S144" s="124"/>
      <c r="T144" s="124"/>
      <c r="U144" s="124"/>
      <c r="V144" s="124"/>
    </row>
    <row r="145" spans="1:22" ht="12.75" customHeight="1">
      <c r="A145" s="138" t="s">
        <v>57</v>
      </c>
      <c r="B145" s="139" t="s">
        <v>196</v>
      </c>
      <c r="C145" s="140">
        <v>6</v>
      </c>
      <c r="D145" s="141">
        <v>28</v>
      </c>
      <c r="E145" s="135">
        <f t="shared" si="21"/>
        <v>34</v>
      </c>
      <c r="F145" s="142">
        <v>7</v>
      </c>
      <c r="G145" s="143">
        <v>26</v>
      </c>
      <c r="H145" s="135">
        <f t="shared" si="22"/>
        <v>33</v>
      </c>
      <c r="I145" s="142">
        <v>3</v>
      </c>
      <c r="J145" s="143">
        <v>19</v>
      </c>
      <c r="K145" s="135">
        <v>22</v>
      </c>
      <c r="L145" s="142"/>
      <c r="M145" s="143"/>
      <c r="N145" s="135"/>
      <c r="O145" s="124"/>
      <c r="P145" s="124"/>
      <c r="Q145" s="124"/>
      <c r="R145" s="124"/>
      <c r="S145" s="124"/>
      <c r="T145" s="124"/>
      <c r="U145" s="124"/>
      <c r="V145" s="124"/>
    </row>
    <row r="146" spans="1:22" ht="12.75" customHeight="1">
      <c r="A146" s="138" t="s">
        <v>59</v>
      </c>
      <c r="B146" s="139" t="s">
        <v>197</v>
      </c>
      <c r="C146" s="140">
        <v>9</v>
      </c>
      <c r="D146" s="141">
        <v>12</v>
      </c>
      <c r="E146" s="135">
        <f t="shared" si="21"/>
        <v>21</v>
      </c>
      <c r="F146" s="142">
        <v>8</v>
      </c>
      <c r="G146" s="143">
        <v>11</v>
      </c>
      <c r="H146" s="135">
        <f t="shared" si="22"/>
        <v>19</v>
      </c>
      <c r="I146" s="142">
        <v>2</v>
      </c>
      <c r="J146" s="143">
        <v>12</v>
      </c>
      <c r="K146" s="135">
        <v>14</v>
      </c>
      <c r="L146" s="142"/>
      <c r="M146" s="143"/>
      <c r="N146" s="135"/>
      <c r="O146" s="124"/>
      <c r="P146" s="124"/>
      <c r="Q146" s="124"/>
      <c r="R146" s="124"/>
      <c r="S146" s="124"/>
      <c r="T146" s="124"/>
      <c r="U146" s="124"/>
      <c r="V146" s="124"/>
    </row>
    <row r="147" spans="1:22" ht="12.75" customHeight="1">
      <c r="A147" s="138" t="s">
        <v>61</v>
      </c>
      <c r="B147" s="139" t="s">
        <v>198</v>
      </c>
      <c r="C147" s="140">
        <v>5</v>
      </c>
      <c r="D147" s="141">
        <v>23</v>
      </c>
      <c r="E147" s="135">
        <f t="shared" si="21"/>
        <v>28</v>
      </c>
      <c r="F147" s="142">
        <v>7</v>
      </c>
      <c r="G147" s="143">
        <v>22</v>
      </c>
      <c r="H147" s="135">
        <f t="shared" si="22"/>
        <v>29</v>
      </c>
      <c r="I147" s="142">
        <v>5</v>
      </c>
      <c r="J147" s="143">
        <v>25</v>
      </c>
      <c r="K147" s="135">
        <v>30</v>
      </c>
      <c r="L147" s="142"/>
      <c r="M147" s="143"/>
      <c r="N147" s="135"/>
      <c r="O147" s="124"/>
      <c r="P147" s="124"/>
      <c r="Q147" s="124"/>
      <c r="R147" s="124"/>
      <c r="S147" s="124"/>
      <c r="T147" s="124"/>
      <c r="U147" s="124"/>
      <c r="V147" s="124"/>
    </row>
    <row r="148" spans="1:22" ht="12.75" customHeight="1">
      <c r="A148" s="138" t="s">
        <v>63</v>
      </c>
      <c r="B148" s="139" t="s">
        <v>199</v>
      </c>
      <c r="C148" s="140">
        <v>3</v>
      </c>
      <c r="D148" s="141">
        <v>8</v>
      </c>
      <c r="E148" s="135">
        <f t="shared" si="21"/>
        <v>11</v>
      </c>
      <c r="F148" s="142" t="s">
        <v>26</v>
      </c>
      <c r="G148" s="143">
        <v>8</v>
      </c>
      <c r="H148" s="135">
        <f t="shared" si="22"/>
        <v>8</v>
      </c>
      <c r="I148" s="142">
        <v>2</v>
      </c>
      <c r="J148" s="143">
        <v>7</v>
      </c>
      <c r="K148" s="135">
        <v>9</v>
      </c>
      <c r="L148" s="142"/>
      <c r="M148" s="143"/>
      <c r="N148" s="135"/>
      <c r="O148" s="124"/>
      <c r="P148" s="124"/>
      <c r="Q148" s="124"/>
      <c r="R148" s="124"/>
      <c r="S148" s="124"/>
      <c r="T148" s="124"/>
      <c r="U148" s="124"/>
      <c r="V148" s="124"/>
    </row>
    <row r="149" spans="1:22" ht="12.75" customHeight="1">
      <c r="A149" s="138" t="s">
        <v>65</v>
      </c>
      <c r="B149" s="139" t="s">
        <v>200</v>
      </c>
      <c r="C149" s="140">
        <v>4</v>
      </c>
      <c r="D149" s="141">
        <v>20</v>
      </c>
      <c r="E149" s="135">
        <f t="shared" si="21"/>
        <v>24</v>
      </c>
      <c r="F149" s="142">
        <v>2</v>
      </c>
      <c r="G149" s="143">
        <v>19</v>
      </c>
      <c r="H149" s="135">
        <f t="shared" si="22"/>
        <v>21</v>
      </c>
      <c r="I149" s="142">
        <v>7</v>
      </c>
      <c r="J149" s="143">
        <v>23</v>
      </c>
      <c r="K149" s="135">
        <v>30</v>
      </c>
      <c r="L149" s="142"/>
      <c r="M149" s="143"/>
      <c r="N149" s="135"/>
      <c r="O149" s="124"/>
      <c r="P149" s="124"/>
      <c r="Q149" s="124"/>
      <c r="R149" s="124"/>
      <c r="S149" s="124"/>
      <c r="T149" s="124"/>
      <c r="U149" s="124"/>
      <c r="V149" s="124"/>
    </row>
    <row r="150" spans="1:22" ht="12.75" customHeight="1">
      <c r="A150" s="138" t="s">
        <v>71</v>
      </c>
      <c r="B150" s="139" t="s">
        <v>201</v>
      </c>
      <c r="C150" s="140">
        <v>4</v>
      </c>
      <c r="D150" s="141">
        <v>15</v>
      </c>
      <c r="E150" s="135">
        <f t="shared" si="21"/>
        <v>19</v>
      </c>
      <c r="F150" s="142">
        <v>5</v>
      </c>
      <c r="G150" s="143">
        <v>11</v>
      </c>
      <c r="H150" s="135">
        <f t="shared" si="22"/>
        <v>16</v>
      </c>
      <c r="I150" s="142" t="s">
        <v>26</v>
      </c>
      <c r="J150" s="143">
        <v>11</v>
      </c>
      <c r="K150" s="135">
        <v>11</v>
      </c>
      <c r="L150" s="142"/>
      <c r="M150" s="143"/>
      <c r="N150" s="135"/>
      <c r="O150" s="124"/>
      <c r="P150" s="124"/>
      <c r="Q150" s="124"/>
      <c r="R150" s="124"/>
      <c r="S150" s="124"/>
      <c r="T150" s="124"/>
      <c r="U150" s="124"/>
      <c r="V150" s="124"/>
    </row>
    <row r="151" spans="1:22" ht="12.75" customHeight="1">
      <c r="A151" s="138" t="s">
        <v>88</v>
      </c>
      <c r="B151" s="139" t="s">
        <v>202</v>
      </c>
      <c r="C151" s="140">
        <v>6</v>
      </c>
      <c r="D151" s="141">
        <v>19</v>
      </c>
      <c r="E151" s="135">
        <f t="shared" si="21"/>
        <v>25</v>
      </c>
      <c r="F151" s="142">
        <v>3</v>
      </c>
      <c r="G151" s="143">
        <v>7</v>
      </c>
      <c r="H151" s="135">
        <f t="shared" si="22"/>
        <v>10</v>
      </c>
      <c r="I151" s="142">
        <v>2</v>
      </c>
      <c r="J151" s="143">
        <v>15</v>
      </c>
      <c r="K151" s="135">
        <v>17</v>
      </c>
      <c r="L151" s="142"/>
      <c r="M151" s="143"/>
      <c r="N151" s="135"/>
      <c r="O151" s="124"/>
      <c r="P151" s="124"/>
      <c r="Q151" s="124"/>
      <c r="R151" s="124"/>
      <c r="S151" s="124"/>
      <c r="T151" s="124"/>
      <c r="U151" s="124"/>
      <c r="V151" s="124"/>
    </row>
    <row r="152" spans="1:22" ht="12.75" customHeight="1">
      <c r="A152" s="138" t="s">
        <v>129</v>
      </c>
      <c r="B152" s="139" t="s">
        <v>203</v>
      </c>
      <c r="C152" s="140">
        <v>7</v>
      </c>
      <c r="D152" s="141">
        <v>13</v>
      </c>
      <c r="E152" s="135">
        <f t="shared" si="21"/>
        <v>20</v>
      </c>
      <c r="F152" s="142">
        <v>3</v>
      </c>
      <c r="G152" s="143">
        <v>8</v>
      </c>
      <c r="H152" s="135">
        <f t="shared" si="22"/>
        <v>11</v>
      </c>
      <c r="I152" s="142">
        <v>2</v>
      </c>
      <c r="J152" s="143">
        <v>8</v>
      </c>
      <c r="K152" s="135">
        <v>10</v>
      </c>
      <c r="L152" s="142"/>
      <c r="M152" s="143"/>
      <c r="N152" s="135"/>
      <c r="O152" s="124"/>
      <c r="P152" s="124"/>
      <c r="Q152" s="124"/>
      <c r="R152" s="124"/>
      <c r="S152" s="124"/>
      <c r="T152" s="124"/>
      <c r="U152" s="124"/>
      <c r="V152" s="124"/>
    </row>
    <row r="153" spans="1:22" ht="12.75" customHeight="1">
      <c r="A153" s="138" t="s">
        <v>168</v>
      </c>
      <c r="B153" s="139" t="s">
        <v>204</v>
      </c>
      <c r="C153" s="140">
        <v>9</v>
      </c>
      <c r="D153" s="141">
        <v>17</v>
      </c>
      <c r="E153" s="135">
        <f t="shared" si="21"/>
        <v>26</v>
      </c>
      <c r="F153" s="142">
        <v>9</v>
      </c>
      <c r="G153" s="143">
        <v>12</v>
      </c>
      <c r="H153" s="135">
        <f t="shared" si="22"/>
        <v>21</v>
      </c>
      <c r="I153" s="142">
        <v>3</v>
      </c>
      <c r="J153" s="143">
        <v>19</v>
      </c>
      <c r="K153" s="135">
        <v>22</v>
      </c>
      <c r="L153" s="142"/>
      <c r="M153" s="143"/>
      <c r="N153" s="135"/>
      <c r="O153" s="124"/>
      <c r="P153" s="124"/>
      <c r="Q153" s="124"/>
      <c r="R153" s="124"/>
      <c r="S153" s="124"/>
      <c r="T153" s="124"/>
      <c r="U153" s="124"/>
      <c r="V153" s="124"/>
    </row>
    <row r="154" spans="1:22" ht="12.75" customHeight="1">
      <c r="A154" s="138" t="s">
        <v>170</v>
      </c>
      <c r="B154" s="139" t="s">
        <v>205</v>
      </c>
      <c r="C154" s="140">
        <v>4</v>
      </c>
      <c r="D154" s="141">
        <v>6</v>
      </c>
      <c r="E154" s="135">
        <f t="shared" si="21"/>
        <v>10</v>
      </c>
      <c r="F154" s="142">
        <v>3</v>
      </c>
      <c r="G154" s="143">
        <v>9</v>
      </c>
      <c r="H154" s="135">
        <f t="shared" si="22"/>
        <v>12</v>
      </c>
      <c r="I154" s="142">
        <v>1</v>
      </c>
      <c r="J154" s="143">
        <v>11</v>
      </c>
      <c r="K154" s="135">
        <v>12</v>
      </c>
      <c r="L154" s="142"/>
      <c r="M154" s="143"/>
      <c r="N154" s="135"/>
      <c r="O154" s="124"/>
      <c r="P154" s="124"/>
      <c r="Q154" s="124"/>
      <c r="R154" s="124"/>
      <c r="S154" s="124"/>
      <c r="T154" s="124"/>
      <c r="U154" s="124"/>
      <c r="V154" s="124"/>
    </row>
    <row r="155" spans="1:22" ht="12.75" customHeight="1">
      <c r="A155" s="144"/>
      <c r="B155" s="145" t="s">
        <v>198</v>
      </c>
      <c r="C155" s="146">
        <f t="shared" ref="C155:E155" si="23">SUM(C138:C154)</f>
        <v>83</v>
      </c>
      <c r="D155" s="147">
        <f t="shared" si="23"/>
        <v>253</v>
      </c>
      <c r="E155" s="148">
        <f t="shared" si="23"/>
        <v>336</v>
      </c>
      <c r="F155" s="149">
        <v>81</v>
      </c>
      <c r="G155" s="150">
        <v>231</v>
      </c>
      <c r="H155" s="148">
        <f>SUM(H138:H154)</f>
        <v>312</v>
      </c>
      <c r="I155" s="149">
        <v>45</v>
      </c>
      <c r="J155" s="150">
        <v>234</v>
      </c>
      <c r="K155" s="148">
        <v>279</v>
      </c>
      <c r="L155" s="149"/>
      <c r="M155" s="150"/>
      <c r="N155" s="148"/>
      <c r="O155" s="124"/>
      <c r="P155" s="124"/>
      <c r="Q155" s="124"/>
      <c r="R155" s="124"/>
      <c r="S155" s="124"/>
      <c r="T155" s="124"/>
      <c r="U155" s="124"/>
      <c r="V155" s="124"/>
    </row>
    <row r="156" spans="1:22" ht="12.75" customHeight="1">
      <c r="A156" s="138" t="s">
        <v>43</v>
      </c>
      <c r="B156" s="139" t="s">
        <v>206</v>
      </c>
      <c r="C156" s="140">
        <v>10</v>
      </c>
      <c r="D156" s="141">
        <v>53</v>
      </c>
      <c r="E156" s="135">
        <f t="shared" ref="E156:E166" si="24">SUM(C156:D156)</f>
        <v>63</v>
      </c>
      <c r="F156" s="142">
        <v>6</v>
      </c>
      <c r="G156" s="143">
        <v>9</v>
      </c>
      <c r="H156" s="135">
        <f t="shared" ref="H156:H166" si="25">SUM(F156:G156)</f>
        <v>15</v>
      </c>
      <c r="I156" s="142">
        <v>3</v>
      </c>
      <c r="J156" s="143">
        <v>8</v>
      </c>
      <c r="K156" s="135">
        <v>11</v>
      </c>
      <c r="L156" s="142"/>
      <c r="M156" s="143"/>
      <c r="N156" s="135"/>
      <c r="O156" s="124"/>
      <c r="P156" s="124"/>
      <c r="Q156" s="124"/>
      <c r="R156" s="124"/>
      <c r="S156" s="124"/>
      <c r="T156" s="124"/>
      <c r="U156" s="124"/>
      <c r="V156" s="124"/>
    </row>
    <row r="157" spans="1:22" ht="12.75" customHeight="1">
      <c r="A157" s="138" t="s">
        <v>45</v>
      </c>
      <c r="B157" s="139" t="s">
        <v>207</v>
      </c>
      <c r="C157" s="140">
        <v>7</v>
      </c>
      <c r="D157" s="141">
        <v>24</v>
      </c>
      <c r="E157" s="135">
        <f t="shared" si="24"/>
        <v>31</v>
      </c>
      <c r="F157" s="142">
        <v>3</v>
      </c>
      <c r="G157" s="143">
        <v>9</v>
      </c>
      <c r="H157" s="135">
        <f t="shared" si="25"/>
        <v>12</v>
      </c>
      <c r="I157" s="142">
        <v>1</v>
      </c>
      <c r="J157" s="143">
        <v>14</v>
      </c>
      <c r="K157" s="135">
        <v>15</v>
      </c>
      <c r="L157" s="142"/>
      <c r="M157" s="143"/>
      <c r="N157" s="135"/>
      <c r="O157" s="124"/>
      <c r="P157" s="124"/>
      <c r="Q157" s="124"/>
      <c r="R157" s="124"/>
      <c r="S157" s="124"/>
      <c r="T157" s="124"/>
      <c r="U157" s="124"/>
      <c r="V157" s="124"/>
    </row>
    <row r="158" spans="1:22" ht="12.75" customHeight="1">
      <c r="A158" s="138" t="s">
        <v>47</v>
      </c>
      <c r="B158" s="139" t="s">
        <v>208</v>
      </c>
      <c r="C158" s="140">
        <v>2</v>
      </c>
      <c r="D158" s="141">
        <v>32</v>
      </c>
      <c r="E158" s="135">
        <f t="shared" si="24"/>
        <v>34</v>
      </c>
      <c r="F158" s="142">
        <v>13</v>
      </c>
      <c r="G158" s="143">
        <v>29</v>
      </c>
      <c r="H158" s="135">
        <f t="shared" si="25"/>
        <v>42</v>
      </c>
      <c r="I158" s="142">
        <v>13</v>
      </c>
      <c r="J158" s="143">
        <v>32</v>
      </c>
      <c r="K158" s="135">
        <v>45</v>
      </c>
      <c r="L158" s="142"/>
      <c r="M158" s="143"/>
      <c r="N158" s="135"/>
      <c r="O158" s="124"/>
      <c r="P158" s="124"/>
      <c r="Q158" s="124"/>
      <c r="R158" s="124"/>
      <c r="S158" s="124"/>
      <c r="T158" s="124"/>
      <c r="U158" s="124"/>
      <c r="V158" s="124"/>
    </row>
    <row r="159" spans="1:22" ht="12.75" customHeight="1">
      <c r="A159" s="138" t="s">
        <v>49</v>
      </c>
      <c r="B159" s="139" t="s">
        <v>209</v>
      </c>
      <c r="C159" s="140">
        <v>7</v>
      </c>
      <c r="D159" s="141">
        <v>49</v>
      </c>
      <c r="E159" s="135">
        <f t="shared" si="24"/>
        <v>56</v>
      </c>
      <c r="F159" s="142">
        <v>11</v>
      </c>
      <c r="G159" s="143">
        <v>25</v>
      </c>
      <c r="H159" s="135">
        <f t="shared" si="25"/>
        <v>36</v>
      </c>
      <c r="I159" s="142">
        <v>6</v>
      </c>
      <c r="J159" s="143">
        <v>26</v>
      </c>
      <c r="K159" s="135">
        <v>32</v>
      </c>
      <c r="L159" s="142"/>
      <c r="M159" s="143"/>
      <c r="N159" s="135"/>
      <c r="O159" s="124"/>
      <c r="P159" s="124"/>
      <c r="Q159" s="124"/>
      <c r="R159" s="124"/>
      <c r="S159" s="124"/>
      <c r="T159" s="124"/>
      <c r="U159" s="124"/>
      <c r="V159" s="124"/>
    </row>
    <row r="160" spans="1:22" ht="12.75" customHeight="1">
      <c r="A160" s="138" t="s">
        <v>51</v>
      </c>
      <c r="B160" s="139" t="s">
        <v>210</v>
      </c>
      <c r="C160" s="140">
        <v>5</v>
      </c>
      <c r="D160" s="141">
        <v>9</v>
      </c>
      <c r="E160" s="135">
        <f t="shared" si="24"/>
        <v>14</v>
      </c>
      <c r="F160" s="142">
        <v>5</v>
      </c>
      <c r="G160" s="143">
        <v>15</v>
      </c>
      <c r="H160" s="135">
        <f t="shared" si="25"/>
        <v>20</v>
      </c>
      <c r="I160" s="142">
        <v>5</v>
      </c>
      <c r="J160" s="143">
        <v>18</v>
      </c>
      <c r="K160" s="135">
        <v>23</v>
      </c>
      <c r="L160" s="142"/>
      <c r="M160" s="143"/>
      <c r="N160" s="135"/>
      <c r="O160" s="124"/>
      <c r="P160" s="124"/>
      <c r="Q160" s="124"/>
      <c r="R160" s="124"/>
      <c r="S160" s="124"/>
      <c r="T160" s="124"/>
      <c r="U160" s="124"/>
      <c r="V160" s="124"/>
    </row>
    <row r="161" spans="1:22" ht="12.75" customHeight="1">
      <c r="A161" s="138" t="s">
        <v>53</v>
      </c>
      <c r="B161" s="139" t="s">
        <v>211</v>
      </c>
      <c r="C161" s="140">
        <v>5</v>
      </c>
      <c r="D161" s="141">
        <v>13</v>
      </c>
      <c r="E161" s="135">
        <f t="shared" si="24"/>
        <v>18</v>
      </c>
      <c r="F161" s="142">
        <v>2</v>
      </c>
      <c r="G161" s="143">
        <v>14</v>
      </c>
      <c r="H161" s="135">
        <f t="shared" si="25"/>
        <v>16</v>
      </c>
      <c r="I161" s="142">
        <v>2</v>
      </c>
      <c r="J161" s="143">
        <v>13</v>
      </c>
      <c r="K161" s="135">
        <v>15</v>
      </c>
      <c r="L161" s="142"/>
      <c r="M161" s="143"/>
      <c r="N161" s="135"/>
      <c r="O161" s="124"/>
      <c r="P161" s="124"/>
      <c r="Q161" s="124"/>
      <c r="R161" s="124"/>
      <c r="S161" s="124"/>
      <c r="T161" s="124"/>
      <c r="U161" s="124"/>
      <c r="V161" s="124"/>
    </row>
    <row r="162" spans="1:22" ht="12.75" customHeight="1">
      <c r="A162" s="138" t="s">
        <v>55</v>
      </c>
      <c r="B162" s="139" t="s">
        <v>212</v>
      </c>
      <c r="C162" s="140">
        <v>4</v>
      </c>
      <c r="D162" s="141">
        <v>18</v>
      </c>
      <c r="E162" s="135">
        <f t="shared" si="24"/>
        <v>22</v>
      </c>
      <c r="F162" s="142">
        <v>6</v>
      </c>
      <c r="G162" s="143">
        <v>20</v>
      </c>
      <c r="H162" s="135">
        <f t="shared" si="25"/>
        <v>26</v>
      </c>
      <c r="I162" s="142">
        <v>3</v>
      </c>
      <c r="J162" s="143">
        <v>18</v>
      </c>
      <c r="K162" s="135">
        <v>21</v>
      </c>
      <c r="L162" s="142"/>
      <c r="M162" s="143"/>
      <c r="N162" s="135"/>
      <c r="O162" s="124"/>
      <c r="P162" s="124"/>
      <c r="Q162" s="124"/>
      <c r="R162" s="124"/>
      <c r="S162" s="124"/>
      <c r="T162" s="124"/>
      <c r="U162" s="124"/>
      <c r="V162" s="124"/>
    </row>
    <row r="163" spans="1:22" ht="12.75" customHeight="1">
      <c r="A163" s="138" t="s">
        <v>57</v>
      </c>
      <c r="B163" s="139" t="s">
        <v>213</v>
      </c>
      <c r="C163" s="140">
        <v>8</v>
      </c>
      <c r="D163" s="141">
        <v>15</v>
      </c>
      <c r="E163" s="135">
        <f t="shared" si="24"/>
        <v>23</v>
      </c>
      <c r="F163" s="142">
        <v>6</v>
      </c>
      <c r="G163" s="143">
        <v>10</v>
      </c>
      <c r="H163" s="135">
        <f t="shared" si="25"/>
        <v>16</v>
      </c>
      <c r="I163" s="142">
        <v>5</v>
      </c>
      <c r="J163" s="143">
        <v>11</v>
      </c>
      <c r="K163" s="135">
        <v>16</v>
      </c>
      <c r="L163" s="142"/>
      <c r="M163" s="143"/>
      <c r="N163" s="135"/>
      <c r="O163" s="124"/>
      <c r="P163" s="124"/>
      <c r="Q163" s="124"/>
      <c r="R163" s="124"/>
      <c r="S163" s="124"/>
      <c r="T163" s="124"/>
      <c r="U163" s="124"/>
      <c r="V163" s="124"/>
    </row>
    <row r="164" spans="1:22" ht="12.75" customHeight="1">
      <c r="A164" s="138" t="s">
        <v>59</v>
      </c>
      <c r="B164" s="139" t="s">
        <v>214</v>
      </c>
      <c r="C164" s="140">
        <v>4</v>
      </c>
      <c r="D164" s="141">
        <v>22</v>
      </c>
      <c r="E164" s="135">
        <f t="shared" si="24"/>
        <v>26</v>
      </c>
      <c r="F164" s="142">
        <v>3</v>
      </c>
      <c r="G164" s="143">
        <v>13</v>
      </c>
      <c r="H164" s="135">
        <f t="shared" si="25"/>
        <v>16</v>
      </c>
      <c r="I164" s="142">
        <v>3</v>
      </c>
      <c r="J164" s="143">
        <v>15</v>
      </c>
      <c r="K164" s="135">
        <v>18</v>
      </c>
      <c r="L164" s="142"/>
      <c r="M164" s="143"/>
      <c r="N164" s="135"/>
      <c r="O164" s="124"/>
      <c r="P164" s="124"/>
      <c r="Q164" s="124"/>
      <c r="R164" s="124"/>
      <c r="S164" s="124"/>
      <c r="T164" s="124"/>
      <c r="U164" s="124"/>
      <c r="V164" s="124"/>
    </row>
    <row r="165" spans="1:22" ht="12.75" customHeight="1">
      <c r="A165" s="138" t="s">
        <v>61</v>
      </c>
      <c r="B165" s="139" t="s">
        <v>215</v>
      </c>
      <c r="C165" s="140">
        <v>2</v>
      </c>
      <c r="D165" s="141">
        <v>16</v>
      </c>
      <c r="E165" s="135">
        <f t="shared" si="24"/>
        <v>18</v>
      </c>
      <c r="F165" s="142">
        <v>9</v>
      </c>
      <c r="G165" s="143">
        <v>31</v>
      </c>
      <c r="H165" s="135">
        <f t="shared" si="25"/>
        <v>40</v>
      </c>
      <c r="I165" s="142">
        <v>3</v>
      </c>
      <c r="J165" s="143">
        <v>33</v>
      </c>
      <c r="K165" s="135">
        <v>36</v>
      </c>
      <c r="L165" s="142"/>
      <c r="M165" s="143"/>
      <c r="N165" s="135"/>
      <c r="O165" s="124"/>
      <c r="P165" s="124"/>
      <c r="Q165" s="124"/>
      <c r="R165" s="124"/>
      <c r="S165" s="124"/>
      <c r="T165" s="124"/>
      <c r="U165" s="124"/>
      <c r="V165" s="124"/>
    </row>
    <row r="166" spans="1:22" ht="12.75" customHeight="1">
      <c r="A166" s="138" t="s">
        <v>63</v>
      </c>
      <c r="B166" s="139" t="s">
        <v>216</v>
      </c>
      <c r="C166" s="140">
        <v>4</v>
      </c>
      <c r="D166" s="141">
        <v>6</v>
      </c>
      <c r="E166" s="135">
        <f t="shared" si="24"/>
        <v>10</v>
      </c>
      <c r="F166" s="142">
        <v>9</v>
      </c>
      <c r="G166" s="143">
        <v>36</v>
      </c>
      <c r="H166" s="135">
        <f t="shared" si="25"/>
        <v>45</v>
      </c>
      <c r="I166" s="142">
        <v>9</v>
      </c>
      <c r="J166" s="143">
        <v>33</v>
      </c>
      <c r="K166" s="135">
        <v>42</v>
      </c>
      <c r="L166" s="142"/>
      <c r="M166" s="143"/>
      <c r="N166" s="135"/>
      <c r="O166" s="124"/>
      <c r="P166" s="124"/>
      <c r="Q166" s="124"/>
      <c r="R166" s="124"/>
      <c r="S166" s="124"/>
      <c r="T166" s="124"/>
      <c r="U166" s="124"/>
      <c r="V166" s="124"/>
    </row>
    <row r="167" spans="1:22" ht="12.75" customHeight="1">
      <c r="A167" s="144"/>
      <c r="B167" s="145" t="s">
        <v>208</v>
      </c>
      <c r="C167" s="146">
        <f t="shared" ref="C167:E167" si="26">SUM(C156:C166)</f>
        <v>58</v>
      </c>
      <c r="D167" s="147">
        <f t="shared" si="26"/>
        <v>257</v>
      </c>
      <c r="E167" s="148">
        <f t="shared" si="26"/>
        <v>315</v>
      </c>
      <c r="F167" s="149">
        <v>73</v>
      </c>
      <c r="G167" s="150">
        <v>211</v>
      </c>
      <c r="H167" s="148">
        <f>SUM(H156:H166)</f>
        <v>284</v>
      </c>
      <c r="I167" s="149">
        <v>53</v>
      </c>
      <c r="J167" s="150">
        <v>221</v>
      </c>
      <c r="K167" s="148">
        <v>274</v>
      </c>
      <c r="L167" s="149"/>
      <c r="M167" s="150"/>
      <c r="N167" s="148"/>
      <c r="O167" s="124"/>
      <c r="P167" s="124"/>
      <c r="Q167" s="124"/>
      <c r="R167" s="124"/>
      <c r="S167" s="124"/>
      <c r="T167" s="124"/>
      <c r="U167" s="124"/>
      <c r="V167" s="124"/>
    </row>
    <row r="168" spans="1:22" ht="12.75" customHeight="1">
      <c r="A168" s="138" t="s">
        <v>49</v>
      </c>
      <c r="B168" s="139" t="s">
        <v>217</v>
      </c>
      <c r="C168" s="140">
        <v>3</v>
      </c>
      <c r="D168" s="141">
        <v>16</v>
      </c>
      <c r="E168" s="135">
        <f t="shared" ref="E168:E184" si="27">SUM(C168:D168)</f>
        <v>19</v>
      </c>
      <c r="F168" s="142">
        <v>1</v>
      </c>
      <c r="G168" s="143">
        <v>10</v>
      </c>
      <c r="H168" s="135">
        <f t="shared" ref="H168:H184" si="28">SUM(F168:G168)</f>
        <v>11</v>
      </c>
      <c r="I168" s="142">
        <v>1</v>
      </c>
      <c r="J168" s="143">
        <v>16</v>
      </c>
      <c r="K168" s="135">
        <v>17</v>
      </c>
      <c r="L168" s="142"/>
      <c r="M168" s="143"/>
      <c r="N168" s="135"/>
      <c r="O168" s="124"/>
      <c r="P168" s="124"/>
      <c r="Q168" s="124"/>
      <c r="R168" s="124"/>
      <c r="S168" s="124"/>
      <c r="T168" s="124"/>
      <c r="U168" s="124"/>
      <c r="V168" s="124"/>
    </row>
    <row r="169" spans="1:22" ht="12.75" customHeight="1">
      <c r="A169" s="138" t="s">
        <v>51</v>
      </c>
      <c r="B169" s="139" t="s">
        <v>218</v>
      </c>
      <c r="C169" s="140">
        <v>6</v>
      </c>
      <c r="D169" s="141">
        <v>19</v>
      </c>
      <c r="E169" s="135">
        <f t="shared" si="27"/>
        <v>25</v>
      </c>
      <c r="F169" s="142">
        <v>3</v>
      </c>
      <c r="G169" s="143">
        <v>12</v>
      </c>
      <c r="H169" s="135">
        <f t="shared" si="28"/>
        <v>15</v>
      </c>
      <c r="I169" s="142">
        <v>4</v>
      </c>
      <c r="J169" s="143">
        <v>25</v>
      </c>
      <c r="K169" s="135">
        <v>29</v>
      </c>
      <c r="L169" s="142"/>
      <c r="M169" s="143"/>
      <c r="N169" s="135"/>
      <c r="O169" s="124"/>
      <c r="P169" s="124"/>
      <c r="Q169" s="124"/>
      <c r="R169" s="124"/>
      <c r="S169" s="124"/>
      <c r="T169" s="124"/>
      <c r="U169" s="124"/>
      <c r="V169" s="124"/>
    </row>
    <row r="170" spans="1:22" ht="12.75" customHeight="1">
      <c r="A170" s="138" t="s">
        <v>53</v>
      </c>
      <c r="B170" s="139" t="s">
        <v>219</v>
      </c>
      <c r="C170" s="140">
        <v>4</v>
      </c>
      <c r="D170" s="141">
        <v>23</v>
      </c>
      <c r="E170" s="135">
        <f t="shared" si="27"/>
        <v>27</v>
      </c>
      <c r="F170" s="142">
        <v>2</v>
      </c>
      <c r="G170" s="143">
        <v>11</v>
      </c>
      <c r="H170" s="135">
        <f t="shared" si="28"/>
        <v>13</v>
      </c>
      <c r="I170" s="142">
        <v>2</v>
      </c>
      <c r="J170" s="143">
        <v>10</v>
      </c>
      <c r="K170" s="135">
        <v>12</v>
      </c>
      <c r="L170" s="142"/>
      <c r="M170" s="143"/>
      <c r="N170" s="135"/>
      <c r="O170" s="124"/>
      <c r="P170" s="124"/>
      <c r="Q170" s="124"/>
      <c r="R170" s="124"/>
      <c r="S170" s="124"/>
      <c r="T170" s="124"/>
      <c r="U170" s="124"/>
      <c r="V170" s="124"/>
    </row>
    <row r="171" spans="1:22" ht="12.75" customHeight="1">
      <c r="A171" s="138" t="s">
        <v>55</v>
      </c>
      <c r="B171" s="139" t="s">
        <v>220</v>
      </c>
      <c r="C171" s="140">
        <v>1</v>
      </c>
      <c r="D171" s="141">
        <v>14</v>
      </c>
      <c r="E171" s="135">
        <f t="shared" si="27"/>
        <v>15</v>
      </c>
      <c r="F171" s="142">
        <v>3</v>
      </c>
      <c r="G171" s="143">
        <v>11</v>
      </c>
      <c r="H171" s="135">
        <f t="shared" si="28"/>
        <v>14</v>
      </c>
      <c r="I171" s="142" t="s">
        <v>26</v>
      </c>
      <c r="J171" s="143">
        <v>15</v>
      </c>
      <c r="K171" s="135">
        <v>15</v>
      </c>
      <c r="L171" s="142"/>
      <c r="M171" s="143"/>
      <c r="N171" s="135"/>
      <c r="O171" s="124"/>
      <c r="P171" s="124"/>
      <c r="Q171" s="124"/>
      <c r="R171" s="124"/>
      <c r="S171" s="124"/>
      <c r="T171" s="124"/>
      <c r="U171" s="124"/>
      <c r="V171" s="124"/>
    </row>
    <row r="172" spans="1:22" ht="12.75" customHeight="1">
      <c r="A172" s="138" t="s">
        <v>57</v>
      </c>
      <c r="B172" s="139" t="s">
        <v>221</v>
      </c>
      <c r="C172" s="140">
        <v>4</v>
      </c>
      <c r="D172" s="141">
        <v>7</v>
      </c>
      <c r="E172" s="135">
        <f t="shared" si="27"/>
        <v>11</v>
      </c>
      <c r="F172" s="142">
        <v>1</v>
      </c>
      <c r="G172" s="143">
        <v>3</v>
      </c>
      <c r="H172" s="135">
        <f t="shared" si="28"/>
        <v>4</v>
      </c>
      <c r="I172" s="142">
        <v>1</v>
      </c>
      <c r="J172" s="143">
        <v>7</v>
      </c>
      <c r="K172" s="135">
        <v>8</v>
      </c>
      <c r="L172" s="142"/>
      <c r="M172" s="143"/>
      <c r="N172" s="135"/>
      <c r="O172" s="124"/>
      <c r="P172" s="124"/>
      <c r="Q172" s="124"/>
      <c r="R172" s="124"/>
      <c r="S172" s="124"/>
      <c r="T172" s="124"/>
      <c r="U172" s="124"/>
      <c r="V172" s="124"/>
    </row>
    <row r="173" spans="1:22" ht="12.75" customHeight="1">
      <c r="A173" s="138" t="s">
        <v>59</v>
      </c>
      <c r="B173" s="139" t="s">
        <v>222</v>
      </c>
      <c r="C173" s="140">
        <v>4</v>
      </c>
      <c r="D173" s="141">
        <v>15</v>
      </c>
      <c r="E173" s="135">
        <f t="shared" si="27"/>
        <v>19</v>
      </c>
      <c r="F173" s="142" t="s">
        <v>26</v>
      </c>
      <c r="G173" s="143">
        <v>11</v>
      </c>
      <c r="H173" s="135">
        <f t="shared" si="28"/>
        <v>11</v>
      </c>
      <c r="I173" s="142">
        <v>2</v>
      </c>
      <c r="J173" s="143">
        <v>16</v>
      </c>
      <c r="K173" s="135">
        <v>18</v>
      </c>
      <c r="L173" s="142"/>
      <c r="M173" s="143"/>
      <c r="N173" s="135"/>
      <c r="O173" s="124"/>
      <c r="P173" s="124"/>
      <c r="Q173" s="124"/>
      <c r="R173" s="124"/>
      <c r="S173" s="124"/>
      <c r="T173" s="124"/>
      <c r="U173" s="124"/>
      <c r="V173" s="124"/>
    </row>
    <row r="174" spans="1:22" ht="12.75" customHeight="1">
      <c r="A174" s="138" t="s">
        <v>61</v>
      </c>
      <c r="B174" s="139" t="s">
        <v>223</v>
      </c>
      <c r="C174" s="140">
        <v>5</v>
      </c>
      <c r="D174" s="141">
        <v>29</v>
      </c>
      <c r="E174" s="135">
        <f t="shared" si="27"/>
        <v>34</v>
      </c>
      <c r="F174" s="142">
        <v>9</v>
      </c>
      <c r="G174" s="143">
        <v>19</v>
      </c>
      <c r="H174" s="135">
        <f t="shared" si="28"/>
        <v>28</v>
      </c>
      <c r="I174" s="142">
        <v>5</v>
      </c>
      <c r="J174" s="143">
        <v>28</v>
      </c>
      <c r="K174" s="135">
        <v>33</v>
      </c>
      <c r="L174" s="142"/>
      <c r="M174" s="143"/>
      <c r="N174" s="135"/>
      <c r="O174" s="124"/>
      <c r="P174" s="124"/>
      <c r="Q174" s="124"/>
      <c r="R174" s="124"/>
      <c r="S174" s="124"/>
      <c r="T174" s="124"/>
      <c r="U174" s="124"/>
      <c r="V174" s="124"/>
    </row>
    <row r="175" spans="1:22" ht="12.75" customHeight="1">
      <c r="A175" s="138" t="s">
        <v>63</v>
      </c>
      <c r="B175" s="139" t="s">
        <v>224</v>
      </c>
      <c r="C175" s="140">
        <v>5</v>
      </c>
      <c r="D175" s="141">
        <v>45</v>
      </c>
      <c r="E175" s="135">
        <f t="shared" si="27"/>
        <v>50</v>
      </c>
      <c r="F175" s="142">
        <v>7</v>
      </c>
      <c r="G175" s="143">
        <v>34</v>
      </c>
      <c r="H175" s="135">
        <f t="shared" si="28"/>
        <v>41</v>
      </c>
      <c r="I175" s="142">
        <v>5</v>
      </c>
      <c r="J175" s="143">
        <v>36</v>
      </c>
      <c r="K175" s="135">
        <v>41</v>
      </c>
      <c r="L175" s="142"/>
      <c r="M175" s="143"/>
      <c r="N175" s="135"/>
      <c r="O175" s="124"/>
      <c r="P175" s="124"/>
      <c r="Q175" s="124"/>
      <c r="R175" s="124"/>
      <c r="S175" s="124"/>
      <c r="T175" s="124"/>
      <c r="U175" s="124"/>
      <c r="V175" s="124"/>
    </row>
    <row r="176" spans="1:22" ht="12.75" customHeight="1">
      <c r="A176" s="138" t="s">
        <v>65</v>
      </c>
      <c r="B176" s="139" t="s">
        <v>225</v>
      </c>
      <c r="C176" s="140">
        <v>3</v>
      </c>
      <c r="D176" s="141">
        <v>10</v>
      </c>
      <c r="E176" s="135">
        <f t="shared" si="27"/>
        <v>13</v>
      </c>
      <c r="F176" s="142">
        <v>1</v>
      </c>
      <c r="G176" s="143">
        <v>9</v>
      </c>
      <c r="H176" s="135">
        <f t="shared" si="28"/>
        <v>10</v>
      </c>
      <c r="I176" s="142">
        <v>1</v>
      </c>
      <c r="J176" s="143">
        <v>7</v>
      </c>
      <c r="K176" s="135">
        <v>8</v>
      </c>
      <c r="L176" s="142"/>
      <c r="M176" s="143"/>
      <c r="N176" s="135"/>
      <c r="O176" s="124"/>
      <c r="P176" s="124"/>
      <c r="Q176" s="124"/>
      <c r="R176" s="124"/>
      <c r="S176" s="124"/>
      <c r="T176" s="124"/>
      <c r="U176" s="124"/>
      <c r="V176" s="124"/>
    </row>
    <row r="177" spans="1:22" ht="12.75" customHeight="1">
      <c r="A177" s="138" t="s">
        <v>69</v>
      </c>
      <c r="B177" s="139" t="s">
        <v>226</v>
      </c>
      <c r="C177" s="140">
        <v>6</v>
      </c>
      <c r="D177" s="141">
        <v>21</v>
      </c>
      <c r="E177" s="135">
        <f t="shared" si="27"/>
        <v>27</v>
      </c>
      <c r="F177" s="142">
        <v>3</v>
      </c>
      <c r="G177" s="143">
        <v>11</v>
      </c>
      <c r="H177" s="135">
        <f t="shared" si="28"/>
        <v>14</v>
      </c>
      <c r="I177" s="142">
        <v>2</v>
      </c>
      <c r="J177" s="143">
        <v>28</v>
      </c>
      <c r="K177" s="135">
        <v>30</v>
      </c>
      <c r="L177" s="142"/>
      <c r="M177" s="143"/>
      <c r="N177" s="135"/>
      <c r="O177" s="124"/>
      <c r="P177" s="124"/>
      <c r="Q177" s="124"/>
      <c r="R177" s="124"/>
      <c r="S177" s="124"/>
      <c r="T177" s="124"/>
      <c r="U177" s="124"/>
      <c r="V177" s="124"/>
    </row>
    <row r="178" spans="1:22" ht="12.75" customHeight="1">
      <c r="A178" s="138" t="s">
        <v>149</v>
      </c>
      <c r="B178" s="139" t="s">
        <v>227</v>
      </c>
      <c r="C178" s="140">
        <v>1</v>
      </c>
      <c r="D178" s="141">
        <v>23</v>
      </c>
      <c r="E178" s="135">
        <f t="shared" si="27"/>
        <v>24</v>
      </c>
      <c r="F178" s="142">
        <v>2</v>
      </c>
      <c r="G178" s="143">
        <v>11</v>
      </c>
      <c r="H178" s="135">
        <f t="shared" si="28"/>
        <v>13</v>
      </c>
      <c r="I178" s="142">
        <v>1</v>
      </c>
      <c r="J178" s="143">
        <v>17</v>
      </c>
      <c r="K178" s="135">
        <v>18</v>
      </c>
      <c r="L178" s="142"/>
      <c r="M178" s="143"/>
      <c r="N178" s="135"/>
      <c r="O178" s="124"/>
      <c r="P178" s="124"/>
      <c r="Q178" s="124"/>
      <c r="R178" s="124"/>
      <c r="S178" s="124"/>
      <c r="T178" s="124"/>
      <c r="U178" s="124"/>
      <c r="V178" s="124"/>
    </row>
    <row r="179" spans="1:22" ht="12.75" customHeight="1">
      <c r="A179" s="138" t="s">
        <v>109</v>
      </c>
      <c r="B179" s="139" t="s">
        <v>228</v>
      </c>
      <c r="C179" s="140">
        <v>5</v>
      </c>
      <c r="D179" s="141">
        <v>40</v>
      </c>
      <c r="E179" s="135">
        <f t="shared" si="27"/>
        <v>45</v>
      </c>
      <c r="F179" s="142">
        <v>5</v>
      </c>
      <c r="G179" s="143">
        <v>42</v>
      </c>
      <c r="H179" s="135">
        <f t="shared" si="28"/>
        <v>47</v>
      </c>
      <c r="I179" s="142">
        <v>6</v>
      </c>
      <c r="J179" s="143">
        <v>53</v>
      </c>
      <c r="K179" s="135">
        <v>59</v>
      </c>
      <c r="L179" s="142"/>
      <c r="M179" s="143"/>
      <c r="N179" s="135"/>
      <c r="O179" s="124"/>
      <c r="P179" s="124"/>
      <c r="Q179" s="124"/>
      <c r="R179" s="124"/>
      <c r="S179" s="124"/>
      <c r="T179" s="124"/>
      <c r="U179" s="124"/>
      <c r="V179" s="124"/>
    </row>
    <row r="180" spans="1:22" ht="12.75" customHeight="1">
      <c r="A180" s="138" t="s">
        <v>111</v>
      </c>
      <c r="B180" s="139" t="s">
        <v>120</v>
      </c>
      <c r="C180" s="140">
        <v>6</v>
      </c>
      <c r="D180" s="141">
        <v>26</v>
      </c>
      <c r="E180" s="135">
        <f t="shared" si="27"/>
        <v>32</v>
      </c>
      <c r="F180" s="142">
        <v>8</v>
      </c>
      <c r="G180" s="143">
        <v>22</v>
      </c>
      <c r="H180" s="135">
        <f t="shared" si="28"/>
        <v>30</v>
      </c>
      <c r="I180" s="142">
        <v>2</v>
      </c>
      <c r="J180" s="143">
        <v>29</v>
      </c>
      <c r="K180" s="135">
        <v>31</v>
      </c>
      <c r="L180" s="142"/>
      <c r="M180" s="143"/>
      <c r="N180" s="135"/>
      <c r="O180" s="124"/>
      <c r="P180" s="124"/>
      <c r="Q180" s="124"/>
      <c r="R180" s="124"/>
      <c r="S180" s="124"/>
      <c r="T180" s="124"/>
      <c r="U180" s="124"/>
      <c r="V180" s="124"/>
    </row>
    <row r="181" spans="1:22" ht="12.75" customHeight="1">
      <c r="A181" s="138" t="s">
        <v>168</v>
      </c>
      <c r="B181" s="139" t="s">
        <v>95</v>
      </c>
      <c r="C181" s="140">
        <v>10</v>
      </c>
      <c r="D181" s="141">
        <v>33</v>
      </c>
      <c r="E181" s="135">
        <f t="shared" si="27"/>
        <v>43</v>
      </c>
      <c r="F181" s="142">
        <v>6</v>
      </c>
      <c r="G181" s="143">
        <v>29</v>
      </c>
      <c r="H181" s="135">
        <f t="shared" si="28"/>
        <v>35</v>
      </c>
      <c r="I181" s="142">
        <v>4</v>
      </c>
      <c r="J181" s="143">
        <v>22</v>
      </c>
      <c r="K181" s="135">
        <v>26</v>
      </c>
      <c r="L181" s="142"/>
      <c r="M181" s="143"/>
      <c r="N181" s="135"/>
      <c r="O181" s="124"/>
      <c r="P181" s="124"/>
      <c r="Q181" s="124"/>
      <c r="R181" s="124"/>
      <c r="S181" s="124"/>
      <c r="T181" s="124"/>
      <c r="U181" s="124"/>
      <c r="V181" s="124"/>
    </row>
    <row r="182" spans="1:22" ht="12.75" customHeight="1">
      <c r="A182" s="138" t="s">
        <v>170</v>
      </c>
      <c r="B182" s="139" t="s">
        <v>229</v>
      </c>
      <c r="C182" s="140">
        <v>2</v>
      </c>
      <c r="D182" s="141">
        <v>21</v>
      </c>
      <c r="E182" s="135">
        <f t="shared" si="27"/>
        <v>23</v>
      </c>
      <c r="F182" s="142">
        <v>3</v>
      </c>
      <c r="G182" s="143">
        <v>13</v>
      </c>
      <c r="H182" s="135">
        <f t="shared" si="28"/>
        <v>16</v>
      </c>
      <c r="I182" s="142">
        <v>2</v>
      </c>
      <c r="J182" s="143">
        <v>21</v>
      </c>
      <c r="K182" s="135">
        <v>23</v>
      </c>
      <c r="L182" s="142"/>
      <c r="M182" s="143"/>
      <c r="N182" s="135"/>
      <c r="O182" s="124"/>
      <c r="P182" s="124"/>
      <c r="Q182" s="124"/>
      <c r="R182" s="124"/>
      <c r="S182" s="124"/>
      <c r="T182" s="124"/>
      <c r="U182" s="124"/>
      <c r="V182" s="124"/>
    </row>
    <row r="183" spans="1:22" ht="12.75" customHeight="1">
      <c r="A183" s="138" t="s">
        <v>230</v>
      </c>
      <c r="B183" s="139" t="s">
        <v>231</v>
      </c>
      <c r="C183" s="140">
        <v>3</v>
      </c>
      <c r="D183" s="141">
        <v>21</v>
      </c>
      <c r="E183" s="135">
        <f t="shared" si="27"/>
        <v>24</v>
      </c>
      <c r="F183" s="142">
        <v>3</v>
      </c>
      <c r="G183" s="143">
        <v>18</v>
      </c>
      <c r="H183" s="135">
        <f t="shared" si="28"/>
        <v>21</v>
      </c>
      <c r="I183" s="142" t="s">
        <v>26</v>
      </c>
      <c r="J183" s="143">
        <v>20</v>
      </c>
      <c r="K183" s="135">
        <v>20</v>
      </c>
      <c r="L183" s="142"/>
      <c r="M183" s="143"/>
      <c r="N183" s="135"/>
      <c r="O183" s="124"/>
      <c r="P183" s="124"/>
      <c r="Q183" s="124"/>
      <c r="R183" s="124"/>
      <c r="S183" s="124"/>
      <c r="T183" s="124"/>
      <c r="U183" s="124"/>
      <c r="V183" s="124"/>
    </row>
    <row r="184" spans="1:22" ht="12.75" customHeight="1">
      <c r="A184" s="138" t="s">
        <v>232</v>
      </c>
      <c r="B184" s="139" t="s">
        <v>233</v>
      </c>
      <c r="C184" s="140">
        <v>5</v>
      </c>
      <c r="D184" s="141">
        <v>32</v>
      </c>
      <c r="E184" s="135">
        <f t="shared" si="27"/>
        <v>37</v>
      </c>
      <c r="F184" s="142">
        <v>3</v>
      </c>
      <c r="G184" s="143">
        <v>31</v>
      </c>
      <c r="H184" s="135">
        <f t="shared" si="28"/>
        <v>34</v>
      </c>
      <c r="I184" s="142">
        <v>3</v>
      </c>
      <c r="J184" s="143">
        <v>30</v>
      </c>
      <c r="K184" s="135">
        <v>33</v>
      </c>
      <c r="L184" s="142"/>
      <c r="M184" s="143"/>
      <c r="N184" s="135"/>
      <c r="O184" s="124"/>
      <c r="P184" s="124"/>
      <c r="Q184" s="124"/>
      <c r="R184" s="124"/>
      <c r="S184" s="124"/>
      <c r="T184" s="124"/>
      <c r="U184" s="124"/>
      <c r="V184" s="124"/>
    </row>
    <row r="185" spans="1:22" ht="12.75" customHeight="1">
      <c r="A185" s="144"/>
      <c r="B185" s="145" t="s">
        <v>224</v>
      </c>
      <c r="C185" s="146">
        <f t="shared" ref="C185:E185" si="29">SUM(C168:C184)</f>
        <v>73</v>
      </c>
      <c r="D185" s="147">
        <f t="shared" si="29"/>
        <v>395</v>
      </c>
      <c r="E185" s="148">
        <f t="shared" si="29"/>
        <v>468</v>
      </c>
      <c r="F185" s="149">
        <v>60</v>
      </c>
      <c r="G185" s="150">
        <v>297</v>
      </c>
      <c r="H185" s="148">
        <f>SUM(H168:H184)</f>
        <v>357</v>
      </c>
      <c r="I185" s="149">
        <v>41</v>
      </c>
      <c r="J185" s="150">
        <v>380</v>
      </c>
      <c r="K185" s="148">
        <v>421</v>
      </c>
      <c r="L185" s="149"/>
      <c r="M185" s="150"/>
      <c r="N185" s="148"/>
      <c r="O185" s="124"/>
      <c r="P185" s="124"/>
      <c r="Q185" s="124"/>
      <c r="R185" s="124"/>
      <c r="S185" s="124"/>
      <c r="T185" s="124"/>
      <c r="U185" s="124"/>
      <c r="V185" s="124"/>
    </row>
    <row r="186" spans="1:22" ht="12.75" customHeight="1">
      <c r="A186" s="138" t="s">
        <v>43</v>
      </c>
      <c r="B186" s="139" t="s">
        <v>234</v>
      </c>
      <c r="C186" s="140">
        <v>22</v>
      </c>
      <c r="D186" s="141">
        <v>43</v>
      </c>
      <c r="E186" s="135">
        <f t="shared" ref="E186:E195" si="30">SUM(C186:D186)</f>
        <v>65</v>
      </c>
      <c r="F186" s="142">
        <v>11</v>
      </c>
      <c r="G186" s="143">
        <v>42</v>
      </c>
      <c r="H186" s="135">
        <f t="shared" ref="H186:H195" si="31">SUM(F186:G186)</f>
        <v>53</v>
      </c>
      <c r="I186" s="142">
        <v>3</v>
      </c>
      <c r="J186" s="143">
        <v>24</v>
      </c>
      <c r="K186" s="135">
        <v>27</v>
      </c>
      <c r="L186" s="142"/>
      <c r="M186" s="143"/>
      <c r="N186" s="135"/>
      <c r="O186" s="124"/>
      <c r="P186" s="124"/>
      <c r="Q186" s="124"/>
      <c r="R186" s="124"/>
      <c r="S186" s="124"/>
      <c r="T186" s="124"/>
      <c r="U186" s="124"/>
      <c r="V186" s="124"/>
    </row>
    <row r="187" spans="1:22" ht="12.75" customHeight="1">
      <c r="A187" s="138" t="s">
        <v>45</v>
      </c>
      <c r="B187" s="139" t="s">
        <v>235</v>
      </c>
      <c r="C187" s="140">
        <v>4</v>
      </c>
      <c r="D187" s="141">
        <v>19</v>
      </c>
      <c r="E187" s="135">
        <f t="shared" si="30"/>
        <v>23</v>
      </c>
      <c r="F187" s="142">
        <v>3</v>
      </c>
      <c r="G187" s="143">
        <v>14</v>
      </c>
      <c r="H187" s="135">
        <f t="shared" si="31"/>
        <v>17</v>
      </c>
      <c r="I187" s="142">
        <v>1</v>
      </c>
      <c r="J187" s="143">
        <v>21</v>
      </c>
      <c r="K187" s="135">
        <v>22</v>
      </c>
      <c r="L187" s="142"/>
      <c r="M187" s="143"/>
      <c r="N187" s="135"/>
      <c r="O187" s="124"/>
      <c r="P187" s="124"/>
      <c r="Q187" s="124"/>
      <c r="R187" s="124"/>
      <c r="S187" s="124"/>
      <c r="T187" s="124"/>
      <c r="U187" s="124"/>
      <c r="V187" s="124"/>
    </row>
    <row r="188" spans="1:22" ht="12.75" customHeight="1">
      <c r="A188" s="138" t="s">
        <v>47</v>
      </c>
      <c r="B188" s="139" t="s">
        <v>236</v>
      </c>
      <c r="C188" s="140">
        <v>10</v>
      </c>
      <c r="D188" s="141">
        <v>31</v>
      </c>
      <c r="E188" s="135">
        <f t="shared" si="30"/>
        <v>41</v>
      </c>
      <c r="F188" s="142">
        <v>9</v>
      </c>
      <c r="G188" s="143">
        <v>17</v>
      </c>
      <c r="H188" s="135">
        <f t="shared" si="31"/>
        <v>26</v>
      </c>
      <c r="I188" s="142">
        <v>1</v>
      </c>
      <c r="J188" s="143">
        <v>13</v>
      </c>
      <c r="K188" s="135">
        <v>14</v>
      </c>
      <c r="L188" s="142"/>
      <c r="M188" s="143"/>
      <c r="N188" s="135"/>
      <c r="O188" s="124"/>
      <c r="P188" s="124"/>
      <c r="Q188" s="124"/>
      <c r="R188" s="124"/>
      <c r="S188" s="124"/>
      <c r="T188" s="124"/>
      <c r="U188" s="124"/>
      <c r="V188" s="124"/>
    </row>
    <row r="189" spans="1:22" ht="12.75" customHeight="1">
      <c r="A189" s="138" t="s">
        <v>49</v>
      </c>
      <c r="B189" s="139" t="s">
        <v>237</v>
      </c>
      <c r="C189" s="140">
        <v>12</v>
      </c>
      <c r="D189" s="141">
        <v>19</v>
      </c>
      <c r="E189" s="135">
        <f t="shared" si="30"/>
        <v>31</v>
      </c>
      <c r="F189" s="142">
        <v>9</v>
      </c>
      <c r="G189" s="143">
        <v>19</v>
      </c>
      <c r="H189" s="135">
        <f t="shared" si="31"/>
        <v>28</v>
      </c>
      <c r="I189" s="142">
        <v>3</v>
      </c>
      <c r="J189" s="143">
        <v>34</v>
      </c>
      <c r="K189" s="135">
        <v>37</v>
      </c>
      <c r="L189" s="142"/>
      <c r="M189" s="143"/>
      <c r="N189" s="135"/>
      <c r="O189" s="124"/>
      <c r="P189" s="124"/>
      <c r="Q189" s="124"/>
      <c r="R189" s="124"/>
      <c r="S189" s="124"/>
      <c r="T189" s="124"/>
      <c r="U189" s="124"/>
      <c r="V189" s="124"/>
    </row>
    <row r="190" spans="1:22" ht="12.75" customHeight="1">
      <c r="A190" s="138" t="s">
        <v>51</v>
      </c>
      <c r="B190" s="139" t="s">
        <v>238</v>
      </c>
      <c r="C190" s="140">
        <v>11</v>
      </c>
      <c r="D190" s="141">
        <v>35</v>
      </c>
      <c r="E190" s="135">
        <f t="shared" si="30"/>
        <v>46</v>
      </c>
      <c r="F190" s="142">
        <v>6</v>
      </c>
      <c r="G190" s="143">
        <v>20</v>
      </c>
      <c r="H190" s="135">
        <f t="shared" si="31"/>
        <v>26</v>
      </c>
      <c r="I190" s="142">
        <v>2</v>
      </c>
      <c r="J190" s="143">
        <v>12</v>
      </c>
      <c r="K190" s="135">
        <v>14</v>
      </c>
      <c r="L190" s="142"/>
      <c r="M190" s="143"/>
      <c r="N190" s="135"/>
      <c r="O190" s="124"/>
      <c r="P190" s="124"/>
      <c r="Q190" s="124"/>
      <c r="R190" s="124"/>
      <c r="S190" s="124"/>
      <c r="T190" s="124"/>
      <c r="U190" s="124"/>
      <c r="V190" s="124"/>
    </row>
    <row r="191" spans="1:22" ht="12.75" customHeight="1">
      <c r="A191" s="138" t="s">
        <v>53</v>
      </c>
      <c r="B191" s="139" t="s">
        <v>239</v>
      </c>
      <c r="C191" s="140">
        <v>0</v>
      </c>
      <c r="D191" s="141">
        <v>6</v>
      </c>
      <c r="E191" s="135">
        <f t="shared" si="30"/>
        <v>6</v>
      </c>
      <c r="F191" s="142" t="s">
        <v>26</v>
      </c>
      <c r="G191" s="143">
        <v>2</v>
      </c>
      <c r="H191" s="135">
        <f t="shared" si="31"/>
        <v>2</v>
      </c>
      <c r="I191" s="142">
        <v>11</v>
      </c>
      <c r="J191" s="143">
        <v>54</v>
      </c>
      <c r="K191" s="135">
        <v>65</v>
      </c>
      <c r="L191" s="142"/>
      <c r="M191" s="143"/>
      <c r="N191" s="135"/>
      <c r="O191" s="124"/>
      <c r="P191" s="124"/>
      <c r="Q191" s="124"/>
      <c r="R191" s="124"/>
      <c r="S191" s="124"/>
      <c r="T191" s="124"/>
      <c r="U191" s="124"/>
      <c r="V191" s="124"/>
    </row>
    <row r="192" spans="1:22" ht="12.75" customHeight="1">
      <c r="A192" s="138" t="s">
        <v>55</v>
      </c>
      <c r="B192" s="139" t="s">
        <v>240</v>
      </c>
      <c r="C192" s="140">
        <v>6</v>
      </c>
      <c r="D192" s="141">
        <v>30</v>
      </c>
      <c r="E192" s="135">
        <f t="shared" si="30"/>
        <v>36</v>
      </c>
      <c r="F192" s="142">
        <v>5</v>
      </c>
      <c r="G192" s="143">
        <v>27</v>
      </c>
      <c r="H192" s="135">
        <f t="shared" si="31"/>
        <v>32</v>
      </c>
      <c r="I192" s="142">
        <v>10</v>
      </c>
      <c r="J192" s="143">
        <v>34</v>
      </c>
      <c r="K192" s="135">
        <v>44</v>
      </c>
      <c r="L192" s="142"/>
      <c r="M192" s="143"/>
      <c r="N192" s="135"/>
      <c r="O192" s="124"/>
      <c r="P192" s="124"/>
      <c r="Q192" s="124"/>
      <c r="R192" s="124"/>
      <c r="S192" s="124"/>
      <c r="T192" s="124"/>
      <c r="U192" s="124"/>
      <c r="V192" s="124"/>
    </row>
    <row r="193" spans="1:22" ht="12.75" customHeight="1">
      <c r="A193" s="138" t="s">
        <v>57</v>
      </c>
      <c r="B193" s="139" t="s">
        <v>241</v>
      </c>
      <c r="C193" s="140">
        <v>3</v>
      </c>
      <c r="D193" s="141">
        <v>21</v>
      </c>
      <c r="E193" s="135">
        <f t="shared" si="30"/>
        <v>24</v>
      </c>
      <c r="F193" s="142">
        <v>1</v>
      </c>
      <c r="G193" s="143">
        <v>16</v>
      </c>
      <c r="H193" s="135">
        <f t="shared" si="31"/>
        <v>17</v>
      </c>
      <c r="I193" s="142">
        <v>7</v>
      </c>
      <c r="J193" s="143">
        <v>18</v>
      </c>
      <c r="K193" s="135">
        <v>25</v>
      </c>
      <c r="L193" s="142"/>
      <c r="M193" s="143"/>
      <c r="N193" s="135"/>
      <c r="O193" s="124"/>
      <c r="P193" s="124"/>
      <c r="Q193" s="124"/>
      <c r="R193" s="124"/>
      <c r="S193" s="124"/>
      <c r="T193" s="124"/>
      <c r="U193" s="124"/>
      <c r="V193" s="124"/>
    </row>
    <row r="194" spans="1:22" ht="12.75" customHeight="1">
      <c r="A194" s="138" t="s">
        <v>59</v>
      </c>
      <c r="B194" s="139" t="s">
        <v>242</v>
      </c>
      <c r="C194" s="140">
        <v>3</v>
      </c>
      <c r="D194" s="141">
        <v>21</v>
      </c>
      <c r="E194" s="135">
        <f t="shared" si="30"/>
        <v>24</v>
      </c>
      <c r="F194" s="142">
        <v>3</v>
      </c>
      <c r="G194" s="143">
        <v>13</v>
      </c>
      <c r="H194" s="135">
        <f t="shared" si="31"/>
        <v>16</v>
      </c>
      <c r="I194" s="142">
        <v>4</v>
      </c>
      <c r="J194" s="143">
        <v>21</v>
      </c>
      <c r="K194" s="135">
        <v>25</v>
      </c>
      <c r="L194" s="142"/>
      <c r="M194" s="143"/>
      <c r="N194" s="135"/>
      <c r="O194" s="124"/>
      <c r="P194" s="124"/>
      <c r="Q194" s="124"/>
      <c r="R194" s="124"/>
      <c r="S194" s="124"/>
      <c r="T194" s="124"/>
      <c r="U194" s="124"/>
      <c r="V194" s="124"/>
    </row>
    <row r="195" spans="1:22" ht="12.75" customHeight="1">
      <c r="A195" s="138" t="s">
        <v>61</v>
      </c>
      <c r="B195" s="139" t="s">
        <v>243</v>
      </c>
      <c r="C195" s="140">
        <v>6</v>
      </c>
      <c r="D195" s="141">
        <v>16</v>
      </c>
      <c r="E195" s="135">
        <f t="shared" si="30"/>
        <v>22</v>
      </c>
      <c r="F195" s="142">
        <v>4</v>
      </c>
      <c r="G195" s="143">
        <v>18</v>
      </c>
      <c r="H195" s="135">
        <f t="shared" si="31"/>
        <v>22</v>
      </c>
      <c r="I195" s="142">
        <v>1</v>
      </c>
      <c r="J195" s="143">
        <v>15</v>
      </c>
      <c r="K195" s="135">
        <v>16</v>
      </c>
      <c r="L195" s="142"/>
      <c r="M195" s="143"/>
      <c r="N195" s="135"/>
      <c r="O195" s="124"/>
      <c r="P195" s="124"/>
      <c r="Q195" s="124"/>
      <c r="R195" s="124"/>
      <c r="S195" s="124"/>
      <c r="T195" s="124"/>
      <c r="U195" s="124"/>
      <c r="V195" s="124"/>
    </row>
    <row r="196" spans="1:22" ht="12.75" customHeight="1">
      <c r="A196" s="144"/>
      <c r="B196" s="145" t="s">
        <v>242</v>
      </c>
      <c r="C196" s="146">
        <f t="shared" ref="C196:E196" si="32">SUM(C186:C195)</f>
        <v>77</v>
      </c>
      <c r="D196" s="147">
        <f t="shared" si="32"/>
        <v>241</v>
      </c>
      <c r="E196" s="148">
        <f t="shared" si="32"/>
        <v>318</v>
      </c>
      <c r="F196" s="149">
        <v>51</v>
      </c>
      <c r="G196" s="150">
        <v>188</v>
      </c>
      <c r="H196" s="148">
        <f>SUM(H186:H195)</f>
        <v>239</v>
      </c>
      <c r="I196" s="149">
        <v>43</v>
      </c>
      <c r="J196" s="150">
        <v>246</v>
      </c>
      <c r="K196" s="148">
        <v>289</v>
      </c>
      <c r="L196" s="149"/>
      <c r="M196" s="150"/>
      <c r="N196" s="148"/>
      <c r="O196" s="124"/>
      <c r="P196" s="124"/>
      <c r="Q196" s="124"/>
      <c r="R196" s="124"/>
      <c r="S196" s="124"/>
      <c r="T196" s="124"/>
      <c r="U196" s="124"/>
      <c r="V196" s="124"/>
    </row>
    <row r="197" spans="1:22" ht="12.75" customHeight="1">
      <c r="A197" s="138" t="s">
        <v>51</v>
      </c>
      <c r="B197" s="139" t="s">
        <v>244</v>
      </c>
      <c r="C197" s="140">
        <v>3</v>
      </c>
      <c r="D197" s="141">
        <v>23</v>
      </c>
      <c r="E197" s="135">
        <f t="shared" ref="E197:E213" si="33">SUM(C197:D197)</f>
        <v>26</v>
      </c>
      <c r="F197" s="142">
        <v>9</v>
      </c>
      <c r="G197" s="143">
        <v>34</v>
      </c>
      <c r="H197" s="135">
        <f t="shared" ref="H197:H213" si="34">SUM(F197:G197)</f>
        <v>43</v>
      </c>
      <c r="I197" s="142">
        <v>8</v>
      </c>
      <c r="J197" s="143">
        <v>34</v>
      </c>
      <c r="K197" s="135">
        <v>42</v>
      </c>
      <c r="L197" s="142"/>
      <c r="M197" s="143"/>
      <c r="N197" s="135"/>
      <c r="O197" s="124"/>
      <c r="P197" s="124"/>
      <c r="Q197" s="124"/>
      <c r="R197" s="124"/>
      <c r="S197" s="124"/>
      <c r="T197" s="124"/>
      <c r="U197" s="124"/>
      <c r="V197" s="124"/>
    </row>
    <row r="198" spans="1:22" ht="12.75" customHeight="1">
      <c r="A198" s="138" t="s">
        <v>53</v>
      </c>
      <c r="B198" s="139" t="s">
        <v>245</v>
      </c>
      <c r="C198" s="140">
        <v>2</v>
      </c>
      <c r="D198" s="141">
        <v>6</v>
      </c>
      <c r="E198" s="135">
        <f t="shared" si="33"/>
        <v>8</v>
      </c>
      <c r="F198" s="142">
        <v>5</v>
      </c>
      <c r="G198" s="143">
        <v>26</v>
      </c>
      <c r="H198" s="135">
        <f t="shared" si="34"/>
        <v>31</v>
      </c>
      <c r="I198" s="142">
        <v>0</v>
      </c>
      <c r="J198" s="143">
        <v>31</v>
      </c>
      <c r="K198" s="135">
        <v>31</v>
      </c>
      <c r="L198" s="142"/>
      <c r="M198" s="143"/>
      <c r="N198" s="135"/>
      <c r="O198" s="124"/>
      <c r="P198" s="124"/>
      <c r="Q198" s="124"/>
      <c r="R198" s="124"/>
      <c r="S198" s="124"/>
      <c r="T198" s="124"/>
      <c r="U198" s="124"/>
      <c r="V198" s="124"/>
    </row>
    <row r="199" spans="1:22" ht="12.75" customHeight="1">
      <c r="A199" s="138" t="s">
        <v>55</v>
      </c>
      <c r="B199" s="139" t="s">
        <v>246</v>
      </c>
      <c r="C199" s="140">
        <v>2</v>
      </c>
      <c r="D199" s="141">
        <v>5</v>
      </c>
      <c r="E199" s="135">
        <f t="shared" si="33"/>
        <v>7</v>
      </c>
      <c r="F199" s="142">
        <v>0</v>
      </c>
      <c r="G199" s="143">
        <v>7</v>
      </c>
      <c r="H199" s="135">
        <f t="shared" si="34"/>
        <v>7</v>
      </c>
      <c r="I199" s="142">
        <v>0</v>
      </c>
      <c r="J199" s="143">
        <v>13</v>
      </c>
      <c r="K199" s="135">
        <v>13</v>
      </c>
      <c r="L199" s="142"/>
      <c r="M199" s="143"/>
      <c r="N199" s="135"/>
      <c r="O199" s="124"/>
      <c r="P199" s="124"/>
      <c r="Q199" s="124"/>
      <c r="R199" s="124"/>
      <c r="S199" s="124"/>
      <c r="T199" s="124"/>
      <c r="U199" s="124"/>
      <c r="V199" s="124"/>
    </row>
    <row r="200" spans="1:22" ht="12.75" customHeight="1">
      <c r="A200" s="138" t="s">
        <v>57</v>
      </c>
      <c r="B200" s="139" t="s">
        <v>247</v>
      </c>
      <c r="C200" s="140">
        <v>4</v>
      </c>
      <c r="D200" s="141">
        <v>9</v>
      </c>
      <c r="E200" s="135">
        <f t="shared" si="33"/>
        <v>13</v>
      </c>
      <c r="F200" s="142">
        <v>4</v>
      </c>
      <c r="G200" s="143">
        <v>10</v>
      </c>
      <c r="H200" s="135">
        <f t="shared" si="34"/>
        <v>14</v>
      </c>
      <c r="I200" s="142">
        <v>1</v>
      </c>
      <c r="J200" s="143">
        <v>7</v>
      </c>
      <c r="K200" s="135">
        <v>8</v>
      </c>
      <c r="L200" s="142"/>
      <c r="M200" s="143"/>
      <c r="N200" s="135"/>
      <c r="O200" s="124"/>
      <c r="P200" s="124"/>
      <c r="Q200" s="124"/>
      <c r="R200" s="124"/>
      <c r="S200" s="124"/>
      <c r="T200" s="124"/>
      <c r="U200" s="124"/>
      <c r="V200" s="124"/>
    </row>
    <row r="201" spans="1:22" ht="12.75" customHeight="1">
      <c r="A201" s="138" t="s">
        <v>59</v>
      </c>
      <c r="B201" s="139" t="s">
        <v>248</v>
      </c>
      <c r="C201" s="140">
        <v>4</v>
      </c>
      <c r="D201" s="141">
        <v>18</v>
      </c>
      <c r="E201" s="135">
        <f t="shared" si="33"/>
        <v>22</v>
      </c>
      <c r="F201" s="142">
        <v>3</v>
      </c>
      <c r="G201" s="143">
        <v>33</v>
      </c>
      <c r="H201" s="135">
        <f t="shared" si="34"/>
        <v>36</v>
      </c>
      <c r="I201" s="142">
        <v>14</v>
      </c>
      <c r="J201" s="143">
        <v>34</v>
      </c>
      <c r="K201" s="135">
        <v>48</v>
      </c>
      <c r="L201" s="142"/>
      <c r="M201" s="143"/>
      <c r="N201" s="135"/>
      <c r="O201" s="124"/>
      <c r="P201" s="124"/>
      <c r="Q201" s="124"/>
      <c r="R201" s="124"/>
      <c r="S201" s="124"/>
      <c r="T201" s="124"/>
      <c r="U201" s="124"/>
      <c r="V201" s="124"/>
    </row>
    <row r="202" spans="1:22" ht="12.75" customHeight="1">
      <c r="A202" s="138" t="s">
        <v>61</v>
      </c>
      <c r="B202" s="139" t="s">
        <v>249</v>
      </c>
      <c r="C202" s="140">
        <v>6</v>
      </c>
      <c r="D202" s="141">
        <v>45</v>
      </c>
      <c r="E202" s="135">
        <f t="shared" si="33"/>
        <v>51</v>
      </c>
      <c r="F202" s="142">
        <v>4</v>
      </c>
      <c r="G202" s="143">
        <v>8</v>
      </c>
      <c r="H202" s="135">
        <f t="shared" si="34"/>
        <v>12</v>
      </c>
      <c r="I202" s="142">
        <v>3</v>
      </c>
      <c r="J202" s="143">
        <v>11</v>
      </c>
      <c r="K202" s="135">
        <v>14</v>
      </c>
      <c r="L202" s="142"/>
      <c r="M202" s="143"/>
      <c r="N202" s="135"/>
      <c r="O202" s="124"/>
      <c r="P202" s="124"/>
      <c r="Q202" s="124"/>
      <c r="R202" s="124"/>
      <c r="S202" s="124"/>
      <c r="T202" s="124"/>
      <c r="U202" s="124"/>
      <c r="V202" s="124"/>
    </row>
    <row r="203" spans="1:22" ht="12.75" customHeight="1">
      <c r="A203" s="138" t="s">
        <v>63</v>
      </c>
      <c r="B203" s="139" t="s">
        <v>250</v>
      </c>
      <c r="C203" s="140">
        <v>3</v>
      </c>
      <c r="D203" s="141">
        <v>45</v>
      </c>
      <c r="E203" s="135">
        <f t="shared" si="33"/>
        <v>48</v>
      </c>
      <c r="F203" s="142">
        <v>5</v>
      </c>
      <c r="G203" s="143">
        <v>18</v>
      </c>
      <c r="H203" s="135">
        <f t="shared" si="34"/>
        <v>23</v>
      </c>
      <c r="I203" s="142">
        <v>5</v>
      </c>
      <c r="J203" s="143">
        <v>11</v>
      </c>
      <c r="K203" s="135">
        <v>16</v>
      </c>
      <c r="L203" s="142"/>
      <c r="M203" s="143"/>
      <c r="N203" s="135"/>
      <c r="O203" s="124"/>
      <c r="P203" s="124"/>
      <c r="Q203" s="124"/>
      <c r="R203" s="124"/>
      <c r="S203" s="124"/>
      <c r="T203" s="124"/>
      <c r="U203" s="124"/>
      <c r="V203" s="124"/>
    </row>
    <row r="204" spans="1:22" ht="12.75" customHeight="1">
      <c r="A204" s="138" t="s">
        <v>65</v>
      </c>
      <c r="B204" s="139" t="s">
        <v>251</v>
      </c>
      <c r="C204" s="140">
        <v>2</v>
      </c>
      <c r="D204" s="141">
        <v>11</v>
      </c>
      <c r="E204" s="135">
        <f t="shared" si="33"/>
        <v>13</v>
      </c>
      <c r="F204" s="142">
        <v>2</v>
      </c>
      <c r="G204" s="143">
        <v>11</v>
      </c>
      <c r="H204" s="135">
        <f t="shared" si="34"/>
        <v>13</v>
      </c>
      <c r="I204" s="142">
        <v>1</v>
      </c>
      <c r="J204" s="143">
        <v>9</v>
      </c>
      <c r="K204" s="135">
        <v>10</v>
      </c>
      <c r="L204" s="142"/>
      <c r="M204" s="143"/>
      <c r="N204" s="135"/>
      <c r="O204" s="124"/>
      <c r="P204" s="124"/>
      <c r="Q204" s="124"/>
      <c r="R204" s="124"/>
      <c r="S204" s="124"/>
      <c r="T204" s="124"/>
      <c r="U204" s="124"/>
      <c r="V204" s="124"/>
    </row>
    <row r="205" spans="1:22" ht="12.75" customHeight="1">
      <c r="A205" s="138" t="s">
        <v>109</v>
      </c>
      <c r="B205" s="139" t="s">
        <v>252</v>
      </c>
      <c r="C205" s="140">
        <v>2</v>
      </c>
      <c r="D205" s="141">
        <v>32</v>
      </c>
      <c r="E205" s="135">
        <f t="shared" si="33"/>
        <v>34</v>
      </c>
      <c r="F205" s="142">
        <v>4</v>
      </c>
      <c r="G205" s="143">
        <v>20</v>
      </c>
      <c r="H205" s="135">
        <f t="shared" si="34"/>
        <v>24</v>
      </c>
      <c r="I205" s="142">
        <v>3</v>
      </c>
      <c r="J205" s="143">
        <v>19</v>
      </c>
      <c r="K205" s="135">
        <v>22</v>
      </c>
      <c r="L205" s="142"/>
      <c r="M205" s="143"/>
      <c r="N205" s="135"/>
      <c r="O205" s="124"/>
      <c r="P205" s="124"/>
      <c r="Q205" s="124"/>
      <c r="R205" s="124"/>
      <c r="S205" s="124"/>
      <c r="T205" s="124"/>
      <c r="U205" s="124"/>
      <c r="V205" s="124"/>
    </row>
    <row r="206" spans="1:22" ht="12.75" customHeight="1">
      <c r="A206" s="138" t="s">
        <v>111</v>
      </c>
      <c r="B206" s="139" t="s">
        <v>253</v>
      </c>
      <c r="C206" s="140">
        <v>3</v>
      </c>
      <c r="D206" s="141">
        <v>17</v>
      </c>
      <c r="E206" s="135">
        <f t="shared" si="33"/>
        <v>20</v>
      </c>
      <c r="F206" s="142">
        <v>5</v>
      </c>
      <c r="G206" s="143">
        <v>22</v>
      </c>
      <c r="H206" s="135">
        <f t="shared" si="34"/>
        <v>27</v>
      </c>
      <c r="I206" s="142">
        <v>1</v>
      </c>
      <c r="J206" s="143">
        <v>30</v>
      </c>
      <c r="K206" s="135">
        <v>31</v>
      </c>
      <c r="L206" s="142"/>
      <c r="M206" s="143"/>
      <c r="N206" s="135"/>
      <c r="O206" s="124"/>
      <c r="P206" s="124"/>
      <c r="Q206" s="124"/>
      <c r="R206" s="124"/>
      <c r="S206" s="124"/>
      <c r="T206" s="124"/>
      <c r="U206" s="124"/>
      <c r="V206" s="124"/>
    </row>
    <row r="207" spans="1:22" ht="12.75" customHeight="1">
      <c r="A207" s="138" t="s">
        <v>168</v>
      </c>
      <c r="B207" s="139" t="s">
        <v>254</v>
      </c>
      <c r="C207" s="140">
        <v>2</v>
      </c>
      <c r="D207" s="141">
        <v>24</v>
      </c>
      <c r="E207" s="135">
        <f t="shared" si="33"/>
        <v>26</v>
      </c>
      <c r="F207" s="142">
        <v>0</v>
      </c>
      <c r="G207" s="143">
        <v>20</v>
      </c>
      <c r="H207" s="135">
        <f t="shared" si="34"/>
        <v>20</v>
      </c>
      <c r="I207" s="142">
        <v>1</v>
      </c>
      <c r="J207" s="143">
        <v>18</v>
      </c>
      <c r="K207" s="135">
        <v>19</v>
      </c>
      <c r="L207" s="142"/>
      <c r="M207" s="143"/>
      <c r="N207" s="135"/>
      <c r="O207" s="124"/>
      <c r="P207" s="124"/>
      <c r="Q207" s="124"/>
      <c r="R207" s="124"/>
      <c r="S207" s="124"/>
      <c r="T207" s="124"/>
      <c r="U207" s="124"/>
      <c r="V207" s="124"/>
    </row>
    <row r="208" spans="1:22" ht="12.75" customHeight="1">
      <c r="A208" s="138" t="s">
        <v>170</v>
      </c>
      <c r="B208" s="139" t="s">
        <v>255</v>
      </c>
      <c r="C208" s="140">
        <v>3</v>
      </c>
      <c r="D208" s="141">
        <v>7</v>
      </c>
      <c r="E208" s="135">
        <f t="shared" si="33"/>
        <v>10</v>
      </c>
      <c r="F208" s="142">
        <v>1</v>
      </c>
      <c r="G208" s="143">
        <v>11</v>
      </c>
      <c r="H208" s="135">
        <f t="shared" si="34"/>
        <v>12</v>
      </c>
      <c r="I208" s="142">
        <v>1</v>
      </c>
      <c r="J208" s="143">
        <v>5</v>
      </c>
      <c r="K208" s="135">
        <v>6</v>
      </c>
      <c r="L208" s="142"/>
      <c r="M208" s="143"/>
      <c r="N208" s="135"/>
      <c r="O208" s="124"/>
      <c r="P208" s="124"/>
      <c r="Q208" s="124"/>
      <c r="R208" s="124"/>
      <c r="S208" s="124"/>
      <c r="T208" s="124"/>
      <c r="U208" s="124"/>
      <c r="V208" s="124"/>
    </row>
    <row r="209" spans="1:22" ht="12.75" customHeight="1">
      <c r="A209" s="138" t="s">
        <v>172</v>
      </c>
      <c r="B209" s="139" t="s">
        <v>256</v>
      </c>
      <c r="C209" s="140">
        <v>2</v>
      </c>
      <c r="D209" s="141">
        <v>16</v>
      </c>
      <c r="E209" s="135">
        <f t="shared" si="33"/>
        <v>18</v>
      </c>
      <c r="F209" s="142">
        <v>1</v>
      </c>
      <c r="G209" s="143">
        <v>7</v>
      </c>
      <c r="H209" s="135">
        <f t="shared" si="34"/>
        <v>8</v>
      </c>
      <c r="I209" s="142">
        <v>2</v>
      </c>
      <c r="J209" s="143">
        <v>8</v>
      </c>
      <c r="K209" s="135">
        <v>10</v>
      </c>
      <c r="L209" s="142"/>
      <c r="M209" s="143"/>
      <c r="N209" s="135"/>
      <c r="O209" s="124"/>
      <c r="P209" s="124"/>
      <c r="Q209" s="124"/>
      <c r="R209" s="124"/>
      <c r="S209" s="124"/>
      <c r="T209" s="124"/>
      <c r="U209" s="124"/>
      <c r="V209" s="124"/>
    </row>
    <row r="210" spans="1:22" ht="12.75" customHeight="1">
      <c r="A210" s="138" t="s">
        <v>230</v>
      </c>
      <c r="B210" s="139" t="s">
        <v>257</v>
      </c>
      <c r="C210" s="140">
        <v>3</v>
      </c>
      <c r="D210" s="141">
        <v>2</v>
      </c>
      <c r="E210" s="135">
        <f t="shared" si="33"/>
        <v>5</v>
      </c>
      <c r="F210" s="142">
        <v>1</v>
      </c>
      <c r="G210" s="143">
        <v>6</v>
      </c>
      <c r="H210" s="135">
        <f t="shared" si="34"/>
        <v>7</v>
      </c>
      <c r="I210" s="142">
        <v>0</v>
      </c>
      <c r="J210" s="143">
        <v>5</v>
      </c>
      <c r="K210" s="135">
        <v>5</v>
      </c>
      <c r="L210" s="142"/>
      <c r="M210" s="143"/>
      <c r="N210" s="135"/>
      <c r="O210" s="124"/>
      <c r="P210" s="124"/>
      <c r="Q210" s="124"/>
      <c r="R210" s="124"/>
      <c r="S210" s="124"/>
      <c r="T210" s="124"/>
      <c r="U210" s="124"/>
      <c r="V210" s="124"/>
    </row>
    <row r="211" spans="1:22" ht="12.75" customHeight="1">
      <c r="A211" s="138" t="s">
        <v>232</v>
      </c>
      <c r="B211" s="139" t="s">
        <v>164</v>
      </c>
      <c r="C211" s="140">
        <v>3</v>
      </c>
      <c r="D211" s="141">
        <v>33</v>
      </c>
      <c r="E211" s="135">
        <f t="shared" si="33"/>
        <v>36</v>
      </c>
      <c r="F211" s="142">
        <v>0</v>
      </c>
      <c r="G211" s="143">
        <v>17</v>
      </c>
      <c r="H211" s="135">
        <f t="shared" si="34"/>
        <v>17</v>
      </c>
      <c r="I211" s="142">
        <v>1</v>
      </c>
      <c r="J211" s="143">
        <v>21</v>
      </c>
      <c r="K211" s="135">
        <v>22</v>
      </c>
      <c r="L211" s="142"/>
      <c r="M211" s="143"/>
      <c r="N211" s="135"/>
      <c r="O211" s="124"/>
      <c r="P211" s="124"/>
      <c r="Q211" s="124"/>
      <c r="R211" s="124"/>
      <c r="S211" s="124"/>
      <c r="T211" s="124"/>
      <c r="U211" s="124"/>
      <c r="V211" s="124"/>
    </row>
    <row r="212" spans="1:22" ht="12.75" customHeight="1">
      <c r="A212" s="138" t="s">
        <v>258</v>
      </c>
      <c r="B212" s="139" t="s">
        <v>259</v>
      </c>
      <c r="C212" s="140">
        <v>5</v>
      </c>
      <c r="D212" s="141">
        <v>13</v>
      </c>
      <c r="E212" s="135">
        <f t="shared" si="33"/>
        <v>18</v>
      </c>
      <c r="F212" s="142">
        <v>2</v>
      </c>
      <c r="G212" s="143">
        <v>5</v>
      </c>
      <c r="H212" s="135">
        <f t="shared" si="34"/>
        <v>7</v>
      </c>
      <c r="I212" s="142">
        <v>2</v>
      </c>
      <c r="J212" s="143">
        <v>12</v>
      </c>
      <c r="K212" s="135">
        <v>14</v>
      </c>
      <c r="L212" s="142"/>
      <c r="M212" s="143"/>
      <c r="N212" s="135"/>
      <c r="O212" s="124"/>
      <c r="P212" s="124"/>
      <c r="Q212" s="124"/>
      <c r="R212" s="124"/>
      <c r="S212" s="124"/>
      <c r="T212" s="124"/>
      <c r="U212" s="124"/>
      <c r="V212" s="124"/>
    </row>
    <row r="213" spans="1:22" ht="12.75" customHeight="1">
      <c r="A213" s="138" t="s">
        <v>260</v>
      </c>
      <c r="B213" s="139" t="s">
        <v>261</v>
      </c>
      <c r="C213" s="140">
        <v>1</v>
      </c>
      <c r="D213" s="141">
        <v>4</v>
      </c>
      <c r="E213" s="135">
        <f t="shared" si="33"/>
        <v>5</v>
      </c>
      <c r="F213" s="142">
        <v>1</v>
      </c>
      <c r="G213" s="143">
        <v>22</v>
      </c>
      <c r="H213" s="135">
        <f t="shared" si="34"/>
        <v>23</v>
      </c>
      <c r="I213" s="142">
        <v>1</v>
      </c>
      <c r="J213" s="143">
        <v>21</v>
      </c>
      <c r="K213" s="135">
        <v>22</v>
      </c>
      <c r="L213" s="142"/>
      <c r="M213" s="143"/>
      <c r="N213" s="135"/>
      <c r="O213" s="124"/>
      <c r="P213" s="124"/>
      <c r="Q213" s="124"/>
      <c r="R213" s="124"/>
      <c r="S213" s="124"/>
      <c r="T213" s="124"/>
      <c r="U213" s="124"/>
      <c r="V213" s="124"/>
    </row>
    <row r="214" spans="1:22" ht="12.75" customHeight="1">
      <c r="A214" s="144"/>
      <c r="B214" s="145" t="s">
        <v>244</v>
      </c>
      <c r="C214" s="146">
        <f t="shared" ref="C214:E214" si="35">SUM(C197:C213)</f>
        <v>50</v>
      </c>
      <c r="D214" s="147">
        <f t="shared" si="35"/>
        <v>310</v>
      </c>
      <c r="E214" s="148">
        <f t="shared" si="35"/>
        <v>360</v>
      </c>
      <c r="F214" s="149">
        <v>47</v>
      </c>
      <c r="G214" s="150">
        <v>277</v>
      </c>
      <c r="H214" s="148">
        <f>SUM(H197:H213)</f>
        <v>324</v>
      </c>
      <c r="I214" s="149">
        <v>44</v>
      </c>
      <c r="J214" s="150">
        <v>289</v>
      </c>
      <c r="K214" s="148">
        <v>333</v>
      </c>
      <c r="L214" s="149"/>
      <c r="M214" s="150"/>
      <c r="N214" s="148"/>
      <c r="O214" s="124"/>
      <c r="P214" s="124"/>
      <c r="Q214" s="124"/>
      <c r="R214" s="124"/>
      <c r="S214" s="124"/>
      <c r="T214" s="124"/>
      <c r="U214" s="124"/>
      <c r="V214" s="124"/>
    </row>
    <row r="215" spans="1:22" ht="12.75" customHeight="1">
      <c r="A215" s="138" t="s">
        <v>43</v>
      </c>
      <c r="B215" s="139" t="s">
        <v>262</v>
      </c>
      <c r="C215" s="140">
        <v>11</v>
      </c>
      <c r="D215" s="141">
        <v>57</v>
      </c>
      <c r="E215" s="135">
        <f t="shared" ref="E215:E227" si="36">SUM(C215:D215)</f>
        <v>68</v>
      </c>
      <c r="F215" s="142">
        <v>2</v>
      </c>
      <c r="G215" s="143">
        <v>14</v>
      </c>
      <c r="H215" s="135">
        <f t="shared" ref="H215:H227" si="37">SUM(F215:G215)</f>
        <v>16</v>
      </c>
      <c r="I215" s="142" t="s">
        <v>26</v>
      </c>
      <c r="J215" s="143">
        <v>9</v>
      </c>
      <c r="K215" s="135">
        <v>9</v>
      </c>
      <c r="L215" s="142"/>
      <c r="M215" s="143"/>
      <c r="N215" s="135"/>
      <c r="O215" s="124"/>
      <c r="P215" s="124"/>
      <c r="Q215" s="124"/>
      <c r="R215" s="124"/>
      <c r="S215" s="124"/>
      <c r="T215" s="124"/>
      <c r="U215" s="124"/>
      <c r="V215" s="124"/>
    </row>
    <row r="216" spans="1:22" ht="12.75" customHeight="1">
      <c r="A216" s="138" t="s">
        <v>45</v>
      </c>
      <c r="B216" s="139" t="s">
        <v>263</v>
      </c>
      <c r="C216" s="140">
        <v>6</v>
      </c>
      <c r="D216" s="141">
        <v>36</v>
      </c>
      <c r="E216" s="135">
        <f t="shared" si="36"/>
        <v>42</v>
      </c>
      <c r="F216" s="142">
        <v>2</v>
      </c>
      <c r="G216" s="143">
        <v>9</v>
      </c>
      <c r="H216" s="135">
        <f t="shared" si="37"/>
        <v>11</v>
      </c>
      <c r="I216" s="142">
        <v>1</v>
      </c>
      <c r="J216" s="143">
        <v>13</v>
      </c>
      <c r="K216" s="135">
        <v>14</v>
      </c>
      <c r="L216" s="142"/>
      <c r="M216" s="143"/>
      <c r="N216" s="135"/>
      <c r="O216" s="124"/>
      <c r="P216" s="124"/>
      <c r="Q216" s="124"/>
      <c r="R216" s="124"/>
      <c r="S216" s="124"/>
      <c r="T216" s="124"/>
      <c r="U216" s="124"/>
      <c r="V216" s="124"/>
    </row>
    <row r="217" spans="1:22" ht="12.75" customHeight="1">
      <c r="A217" s="138" t="s">
        <v>47</v>
      </c>
      <c r="B217" s="139" t="s">
        <v>264</v>
      </c>
      <c r="C217" s="140">
        <v>6</v>
      </c>
      <c r="D217" s="141">
        <v>28</v>
      </c>
      <c r="E217" s="135">
        <f t="shared" si="36"/>
        <v>34</v>
      </c>
      <c r="F217" s="142">
        <v>8</v>
      </c>
      <c r="G217" s="143">
        <v>22</v>
      </c>
      <c r="H217" s="135">
        <f t="shared" si="37"/>
        <v>30</v>
      </c>
      <c r="I217" s="142">
        <v>1</v>
      </c>
      <c r="J217" s="143">
        <v>32</v>
      </c>
      <c r="K217" s="135">
        <v>33</v>
      </c>
      <c r="L217" s="142"/>
      <c r="M217" s="143"/>
      <c r="N217" s="135"/>
      <c r="O217" s="124"/>
      <c r="P217" s="124"/>
      <c r="Q217" s="124"/>
      <c r="R217" s="124"/>
      <c r="S217" s="124"/>
      <c r="T217" s="124"/>
      <c r="U217" s="124"/>
      <c r="V217" s="124"/>
    </row>
    <row r="218" spans="1:22" ht="12.75" customHeight="1">
      <c r="A218" s="138" t="s">
        <v>49</v>
      </c>
      <c r="B218" s="139" t="s">
        <v>265</v>
      </c>
      <c r="C218" s="140">
        <v>0</v>
      </c>
      <c r="D218" s="141">
        <v>8</v>
      </c>
      <c r="E218" s="135">
        <f t="shared" si="36"/>
        <v>8</v>
      </c>
      <c r="F218" s="142">
        <v>3</v>
      </c>
      <c r="G218" s="143">
        <v>18</v>
      </c>
      <c r="H218" s="135">
        <f t="shared" si="37"/>
        <v>21</v>
      </c>
      <c r="I218" s="142">
        <v>2</v>
      </c>
      <c r="J218" s="143">
        <v>15</v>
      </c>
      <c r="K218" s="135">
        <v>17</v>
      </c>
      <c r="L218" s="142"/>
      <c r="M218" s="143"/>
      <c r="N218" s="135"/>
      <c r="O218" s="124"/>
      <c r="P218" s="124"/>
      <c r="Q218" s="124"/>
      <c r="R218" s="124"/>
      <c r="S218" s="124"/>
      <c r="T218" s="124"/>
      <c r="U218" s="124"/>
      <c r="V218" s="124"/>
    </row>
    <row r="219" spans="1:22" ht="12.75" customHeight="1">
      <c r="A219" s="138" t="s">
        <v>51</v>
      </c>
      <c r="B219" s="139" t="s">
        <v>266</v>
      </c>
      <c r="C219" s="140">
        <v>9</v>
      </c>
      <c r="D219" s="141">
        <v>71</v>
      </c>
      <c r="E219" s="135">
        <f t="shared" si="36"/>
        <v>80</v>
      </c>
      <c r="F219" s="142">
        <v>10</v>
      </c>
      <c r="G219" s="143">
        <v>12</v>
      </c>
      <c r="H219" s="135">
        <f t="shared" si="37"/>
        <v>22</v>
      </c>
      <c r="I219" s="142">
        <v>5</v>
      </c>
      <c r="J219" s="143">
        <v>13</v>
      </c>
      <c r="K219" s="135">
        <v>18</v>
      </c>
      <c r="L219" s="142"/>
      <c r="M219" s="143"/>
      <c r="N219" s="135"/>
      <c r="O219" s="124"/>
      <c r="P219" s="124"/>
      <c r="Q219" s="124"/>
      <c r="R219" s="124"/>
      <c r="S219" s="124"/>
      <c r="T219" s="124"/>
      <c r="U219" s="124"/>
      <c r="V219" s="124"/>
    </row>
    <row r="220" spans="1:22" ht="12.75" customHeight="1">
      <c r="A220" s="138" t="s">
        <v>53</v>
      </c>
      <c r="B220" s="139" t="s">
        <v>267</v>
      </c>
      <c r="C220" s="140">
        <v>2</v>
      </c>
      <c r="D220" s="141">
        <v>17</v>
      </c>
      <c r="E220" s="135">
        <f t="shared" si="36"/>
        <v>19</v>
      </c>
      <c r="F220" s="142">
        <v>19</v>
      </c>
      <c r="G220" s="143">
        <v>54</v>
      </c>
      <c r="H220" s="135">
        <f t="shared" si="37"/>
        <v>73</v>
      </c>
      <c r="I220" s="142">
        <v>8</v>
      </c>
      <c r="J220" s="143">
        <v>65</v>
      </c>
      <c r="K220" s="135">
        <v>73</v>
      </c>
      <c r="L220" s="142"/>
      <c r="M220" s="143"/>
      <c r="N220" s="135"/>
      <c r="O220" s="124"/>
      <c r="P220" s="124"/>
      <c r="Q220" s="124"/>
      <c r="R220" s="124"/>
      <c r="S220" s="124"/>
      <c r="T220" s="124"/>
      <c r="U220" s="124"/>
      <c r="V220" s="124"/>
    </row>
    <row r="221" spans="1:22" ht="12.75" customHeight="1">
      <c r="A221" s="138" t="s">
        <v>55</v>
      </c>
      <c r="B221" s="139" t="s">
        <v>268</v>
      </c>
      <c r="C221" s="140">
        <v>4</v>
      </c>
      <c r="D221" s="141">
        <v>8</v>
      </c>
      <c r="E221" s="135">
        <f t="shared" si="36"/>
        <v>12</v>
      </c>
      <c r="F221" s="142">
        <v>8</v>
      </c>
      <c r="G221" s="143">
        <v>22</v>
      </c>
      <c r="H221" s="135">
        <f t="shared" si="37"/>
        <v>30</v>
      </c>
      <c r="I221" s="142">
        <v>7</v>
      </c>
      <c r="J221" s="143">
        <v>24</v>
      </c>
      <c r="K221" s="135">
        <v>31</v>
      </c>
      <c r="L221" s="142"/>
      <c r="M221" s="143"/>
      <c r="N221" s="135"/>
      <c r="O221" s="124"/>
      <c r="P221" s="124"/>
      <c r="Q221" s="124"/>
      <c r="R221" s="124"/>
      <c r="S221" s="124"/>
      <c r="T221" s="124"/>
      <c r="U221" s="124"/>
      <c r="V221" s="124"/>
    </row>
    <row r="222" spans="1:22" ht="12.75" customHeight="1">
      <c r="A222" s="138" t="s">
        <v>57</v>
      </c>
      <c r="B222" s="139" t="s">
        <v>269</v>
      </c>
      <c r="C222" s="140">
        <v>3</v>
      </c>
      <c r="D222" s="141">
        <v>14</v>
      </c>
      <c r="E222" s="135">
        <f t="shared" si="36"/>
        <v>17</v>
      </c>
      <c r="F222" s="142">
        <v>5</v>
      </c>
      <c r="G222" s="143">
        <v>24</v>
      </c>
      <c r="H222" s="135">
        <f t="shared" si="37"/>
        <v>29</v>
      </c>
      <c r="I222" s="142">
        <v>6</v>
      </c>
      <c r="J222" s="143">
        <v>20</v>
      </c>
      <c r="K222" s="135">
        <v>26</v>
      </c>
      <c r="L222" s="142"/>
      <c r="M222" s="143"/>
      <c r="N222" s="135"/>
      <c r="O222" s="124"/>
      <c r="P222" s="124"/>
      <c r="Q222" s="124"/>
      <c r="R222" s="124"/>
      <c r="S222" s="124"/>
      <c r="T222" s="124"/>
      <c r="U222" s="124"/>
      <c r="V222" s="124"/>
    </row>
    <row r="223" spans="1:22" ht="12.75" customHeight="1">
      <c r="A223" s="138" t="s">
        <v>59</v>
      </c>
      <c r="B223" s="139" t="s">
        <v>270</v>
      </c>
      <c r="C223" s="140">
        <v>1</v>
      </c>
      <c r="D223" s="141">
        <v>32</v>
      </c>
      <c r="E223" s="135">
        <f t="shared" si="36"/>
        <v>33</v>
      </c>
      <c r="F223" s="142">
        <v>3</v>
      </c>
      <c r="G223" s="143">
        <v>17</v>
      </c>
      <c r="H223" s="135">
        <f t="shared" si="37"/>
        <v>20</v>
      </c>
      <c r="I223" s="142">
        <v>1</v>
      </c>
      <c r="J223" s="143">
        <v>24</v>
      </c>
      <c r="K223" s="135">
        <v>25</v>
      </c>
      <c r="L223" s="142"/>
      <c r="M223" s="143"/>
      <c r="N223" s="135"/>
      <c r="O223" s="124"/>
      <c r="P223" s="124"/>
      <c r="Q223" s="124"/>
      <c r="R223" s="124"/>
      <c r="S223" s="124"/>
      <c r="T223" s="124"/>
      <c r="U223" s="124"/>
      <c r="V223" s="124"/>
    </row>
    <row r="224" spans="1:22" ht="12.75" customHeight="1">
      <c r="A224" s="138" t="s">
        <v>61</v>
      </c>
      <c r="B224" s="139" t="s">
        <v>204</v>
      </c>
      <c r="C224" s="140">
        <v>1</v>
      </c>
      <c r="D224" s="141">
        <v>77</v>
      </c>
      <c r="E224" s="135">
        <f t="shared" si="36"/>
        <v>78</v>
      </c>
      <c r="F224" s="142">
        <v>4</v>
      </c>
      <c r="G224" s="143">
        <v>28</v>
      </c>
      <c r="H224" s="135">
        <f t="shared" si="37"/>
        <v>32</v>
      </c>
      <c r="I224" s="142">
        <v>1</v>
      </c>
      <c r="J224" s="143">
        <v>33</v>
      </c>
      <c r="K224" s="135">
        <v>34</v>
      </c>
      <c r="L224" s="142"/>
      <c r="M224" s="143"/>
      <c r="N224" s="135"/>
      <c r="O224" s="124"/>
      <c r="P224" s="124"/>
      <c r="Q224" s="124"/>
      <c r="R224" s="124"/>
      <c r="S224" s="124"/>
      <c r="T224" s="124"/>
      <c r="U224" s="124"/>
      <c r="V224" s="124"/>
    </row>
    <row r="225" spans="1:22" ht="12.75" customHeight="1">
      <c r="A225" s="138" t="s">
        <v>63</v>
      </c>
      <c r="B225" s="139" t="s">
        <v>271</v>
      </c>
      <c r="C225" s="140">
        <v>0</v>
      </c>
      <c r="D225" s="141">
        <v>39</v>
      </c>
      <c r="E225" s="135">
        <f t="shared" si="36"/>
        <v>39</v>
      </c>
      <c r="F225" s="142">
        <v>2</v>
      </c>
      <c r="G225" s="143">
        <v>21</v>
      </c>
      <c r="H225" s="135">
        <f t="shared" si="37"/>
        <v>23</v>
      </c>
      <c r="I225" s="142">
        <v>4</v>
      </c>
      <c r="J225" s="143">
        <v>19</v>
      </c>
      <c r="K225" s="135">
        <v>23</v>
      </c>
      <c r="L225" s="142"/>
      <c r="M225" s="143"/>
      <c r="N225" s="135"/>
      <c r="O225" s="124"/>
      <c r="P225" s="124"/>
      <c r="Q225" s="124"/>
      <c r="R225" s="124"/>
      <c r="S225" s="124"/>
      <c r="T225" s="124"/>
      <c r="U225" s="124"/>
      <c r="V225" s="124"/>
    </row>
    <row r="226" spans="1:22" ht="12.75" customHeight="1">
      <c r="A226" s="138" t="s">
        <v>65</v>
      </c>
      <c r="B226" s="139" t="s">
        <v>272</v>
      </c>
      <c r="C226" s="140">
        <v>5</v>
      </c>
      <c r="D226" s="141">
        <v>35</v>
      </c>
      <c r="E226" s="135">
        <f t="shared" si="36"/>
        <v>40</v>
      </c>
      <c r="F226" s="142">
        <v>3</v>
      </c>
      <c r="G226" s="143">
        <v>67</v>
      </c>
      <c r="H226" s="135">
        <f t="shared" si="37"/>
        <v>70</v>
      </c>
      <c r="I226" s="142" t="s">
        <v>26</v>
      </c>
      <c r="J226" s="143">
        <v>73</v>
      </c>
      <c r="K226" s="135">
        <v>73</v>
      </c>
      <c r="L226" s="142"/>
      <c r="M226" s="143"/>
      <c r="N226" s="135"/>
      <c r="O226" s="124"/>
      <c r="P226" s="124"/>
      <c r="Q226" s="124"/>
      <c r="R226" s="124"/>
      <c r="S226" s="124"/>
      <c r="T226" s="124"/>
      <c r="U226" s="124"/>
      <c r="V226" s="124"/>
    </row>
    <row r="227" spans="1:22" ht="12.75" customHeight="1">
      <c r="A227" s="138" t="s">
        <v>67</v>
      </c>
      <c r="B227" s="139" t="s">
        <v>273</v>
      </c>
      <c r="C227" s="140">
        <v>6</v>
      </c>
      <c r="D227" s="141">
        <v>29</v>
      </c>
      <c r="E227" s="135">
        <f t="shared" si="36"/>
        <v>35</v>
      </c>
      <c r="F227" s="142">
        <v>14</v>
      </c>
      <c r="G227" s="143">
        <v>44</v>
      </c>
      <c r="H227" s="135">
        <f t="shared" si="37"/>
        <v>58</v>
      </c>
      <c r="I227" s="142">
        <v>4</v>
      </c>
      <c r="J227" s="143">
        <v>45</v>
      </c>
      <c r="K227" s="135">
        <v>49</v>
      </c>
      <c r="L227" s="142"/>
      <c r="M227" s="143"/>
      <c r="N227" s="135"/>
      <c r="O227" s="124"/>
      <c r="P227" s="124"/>
      <c r="Q227" s="124"/>
      <c r="R227" s="124"/>
      <c r="S227" s="124"/>
      <c r="T227" s="124"/>
      <c r="U227" s="124"/>
      <c r="V227" s="124"/>
    </row>
    <row r="228" spans="1:22" ht="12.75" customHeight="1">
      <c r="A228" s="144"/>
      <c r="B228" s="145" t="s">
        <v>268</v>
      </c>
      <c r="C228" s="146">
        <f t="shared" ref="C228:E228" si="38">SUM(C215:C227)</f>
        <v>54</v>
      </c>
      <c r="D228" s="147">
        <f t="shared" si="38"/>
        <v>451</v>
      </c>
      <c r="E228" s="148">
        <f t="shared" si="38"/>
        <v>505</v>
      </c>
      <c r="F228" s="149">
        <v>83</v>
      </c>
      <c r="G228" s="150">
        <v>352</v>
      </c>
      <c r="H228" s="148">
        <f>SUM(H215:H227)</f>
        <v>435</v>
      </c>
      <c r="I228" s="149">
        <v>40</v>
      </c>
      <c r="J228" s="150">
        <v>385</v>
      </c>
      <c r="K228" s="148">
        <v>425</v>
      </c>
      <c r="L228" s="149"/>
      <c r="M228" s="150"/>
      <c r="N228" s="148"/>
      <c r="O228" s="124"/>
      <c r="P228" s="124"/>
      <c r="Q228" s="124"/>
      <c r="R228" s="124"/>
      <c r="S228" s="124"/>
      <c r="T228" s="124"/>
      <c r="U228" s="124"/>
      <c r="V228" s="124"/>
    </row>
    <row r="229" spans="1:22" ht="12.75" customHeight="1">
      <c r="A229" s="138" t="s">
        <v>43</v>
      </c>
      <c r="B229" s="139" t="s">
        <v>274</v>
      </c>
      <c r="C229" s="140">
        <v>2</v>
      </c>
      <c r="D229" s="141">
        <v>30</v>
      </c>
      <c r="E229" s="135">
        <f t="shared" ref="E229:E249" si="39">SUM(C229:D229)</f>
        <v>32</v>
      </c>
      <c r="F229" s="142">
        <v>1</v>
      </c>
      <c r="G229" s="143">
        <v>16</v>
      </c>
      <c r="H229" s="135">
        <f t="shared" ref="H229:H249" si="40">SUM(F229:G229)</f>
        <v>17</v>
      </c>
      <c r="I229" s="142">
        <v>2</v>
      </c>
      <c r="J229" s="143">
        <v>9</v>
      </c>
      <c r="K229" s="135">
        <v>11</v>
      </c>
      <c r="L229" s="142"/>
      <c r="M229" s="143"/>
      <c r="N229" s="135"/>
      <c r="O229" s="124"/>
      <c r="P229" s="124"/>
      <c r="Q229" s="124"/>
      <c r="R229" s="124"/>
      <c r="S229" s="124"/>
      <c r="T229" s="124"/>
      <c r="U229" s="124"/>
      <c r="V229" s="124"/>
    </row>
    <row r="230" spans="1:22" ht="12.75" customHeight="1">
      <c r="A230" s="138" t="s">
        <v>45</v>
      </c>
      <c r="B230" s="139" t="s">
        <v>275</v>
      </c>
      <c r="C230" s="140">
        <v>1</v>
      </c>
      <c r="D230" s="141">
        <v>19</v>
      </c>
      <c r="E230" s="135">
        <f t="shared" si="39"/>
        <v>20</v>
      </c>
      <c r="F230" s="142">
        <v>4</v>
      </c>
      <c r="G230" s="143">
        <v>19</v>
      </c>
      <c r="H230" s="135">
        <f t="shared" si="40"/>
        <v>23</v>
      </c>
      <c r="I230" s="142">
        <v>1</v>
      </c>
      <c r="J230" s="143">
        <v>30</v>
      </c>
      <c r="K230" s="135">
        <v>31</v>
      </c>
      <c r="L230" s="142"/>
      <c r="M230" s="143"/>
      <c r="N230" s="135"/>
      <c r="O230" s="124"/>
      <c r="P230" s="124"/>
      <c r="Q230" s="124"/>
      <c r="R230" s="124"/>
      <c r="S230" s="124"/>
      <c r="T230" s="124"/>
      <c r="U230" s="124"/>
      <c r="V230" s="124"/>
    </row>
    <row r="231" spans="1:22" ht="12.75" customHeight="1">
      <c r="A231" s="138" t="s">
        <v>47</v>
      </c>
      <c r="B231" s="139" t="s">
        <v>276</v>
      </c>
      <c r="C231" s="140">
        <v>2</v>
      </c>
      <c r="D231" s="141">
        <v>36</v>
      </c>
      <c r="E231" s="135">
        <f t="shared" si="39"/>
        <v>38</v>
      </c>
      <c r="F231" s="142">
        <v>5</v>
      </c>
      <c r="G231" s="143">
        <v>28</v>
      </c>
      <c r="H231" s="135">
        <f t="shared" si="40"/>
        <v>33</v>
      </c>
      <c r="I231" s="142">
        <v>4</v>
      </c>
      <c r="J231" s="143">
        <v>32</v>
      </c>
      <c r="K231" s="135">
        <v>36</v>
      </c>
      <c r="L231" s="142"/>
      <c r="M231" s="143"/>
      <c r="N231" s="135"/>
      <c r="O231" s="124"/>
      <c r="P231" s="124"/>
      <c r="Q231" s="124"/>
      <c r="R231" s="124"/>
      <c r="S231" s="124"/>
      <c r="T231" s="124"/>
      <c r="U231" s="124"/>
      <c r="V231" s="124"/>
    </row>
    <row r="232" spans="1:22" ht="12.75" customHeight="1">
      <c r="A232" s="138" t="s">
        <v>49</v>
      </c>
      <c r="B232" s="139" t="s">
        <v>200</v>
      </c>
      <c r="C232" s="140">
        <v>3</v>
      </c>
      <c r="D232" s="141">
        <v>30</v>
      </c>
      <c r="E232" s="135">
        <f t="shared" si="39"/>
        <v>33</v>
      </c>
      <c r="F232" s="142">
        <v>1</v>
      </c>
      <c r="G232" s="143">
        <v>21</v>
      </c>
      <c r="H232" s="135">
        <f t="shared" si="40"/>
        <v>22</v>
      </c>
      <c r="I232" s="142">
        <v>2</v>
      </c>
      <c r="J232" s="143">
        <v>22</v>
      </c>
      <c r="K232" s="135">
        <v>24</v>
      </c>
      <c r="L232" s="142"/>
      <c r="M232" s="143"/>
      <c r="N232" s="135"/>
      <c r="O232" s="124"/>
      <c r="P232" s="124"/>
      <c r="Q232" s="124"/>
      <c r="R232" s="124"/>
      <c r="S232" s="124"/>
      <c r="T232" s="124"/>
      <c r="U232" s="124"/>
      <c r="V232" s="124"/>
    </row>
    <row r="233" spans="1:22" ht="12.75" customHeight="1">
      <c r="A233" s="138" t="s">
        <v>51</v>
      </c>
      <c r="B233" s="139" t="s">
        <v>277</v>
      </c>
      <c r="C233" s="140">
        <v>16</v>
      </c>
      <c r="D233" s="141">
        <v>109</v>
      </c>
      <c r="E233" s="135">
        <f t="shared" si="39"/>
        <v>125</v>
      </c>
      <c r="F233" s="142">
        <v>68</v>
      </c>
      <c r="G233" s="143">
        <v>102</v>
      </c>
      <c r="H233" s="135">
        <f t="shared" si="40"/>
        <v>170</v>
      </c>
      <c r="I233" s="142">
        <v>24</v>
      </c>
      <c r="J233" s="143">
        <v>122</v>
      </c>
      <c r="K233" s="135">
        <v>146</v>
      </c>
      <c r="L233" s="142"/>
      <c r="M233" s="143"/>
      <c r="N233" s="135"/>
      <c r="O233" s="124"/>
      <c r="P233" s="124"/>
      <c r="Q233" s="124"/>
      <c r="R233" s="124"/>
      <c r="S233" s="124"/>
      <c r="T233" s="124"/>
      <c r="U233" s="124"/>
      <c r="V233" s="124"/>
    </row>
    <row r="234" spans="1:22" ht="12.75" customHeight="1">
      <c r="A234" s="138" t="s">
        <v>55</v>
      </c>
      <c r="B234" s="139" t="s">
        <v>278</v>
      </c>
      <c r="C234" s="140">
        <v>5</v>
      </c>
      <c r="D234" s="141">
        <v>25</v>
      </c>
      <c r="E234" s="135">
        <f t="shared" si="39"/>
        <v>30</v>
      </c>
      <c r="F234" s="142">
        <v>1</v>
      </c>
      <c r="G234" s="143">
        <v>11</v>
      </c>
      <c r="H234" s="135">
        <f t="shared" si="40"/>
        <v>12</v>
      </c>
      <c r="I234" s="142">
        <v>1</v>
      </c>
      <c r="J234" s="143">
        <v>18</v>
      </c>
      <c r="K234" s="135">
        <v>19</v>
      </c>
      <c r="L234" s="142"/>
      <c r="M234" s="143"/>
      <c r="N234" s="135"/>
      <c r="O234" s="124"/>
      <c r="P234" s="124"/>
      <c r="Q234" s="124"/>
      <c r="R234" s="124"/>
      <c r="S234" s="124"/>
      <c r="T234" s="124"/>
      <c r="U234" s="124"/>
      <c r="V234" s="124"/>
    </row>
    <row r="235" spans="1:22" ht="12.75" customHeight="1">
      <c r="A235" s="138" t="s">
        <v>57</v>
      </c>
      <c r="B235" s="139" t="s">
        <v>279</v>
      </c>
      <c r="C235" s="140">
        <v>2</v>
      </c>
      <c r="D235" s="141">
        <v>49</v>
      </c>
      <c r="E235" s="135">
        <f t="shared" si="39"/>
        <v>51</v>
      </c>
      <c r="F235" s="142">
        <v>10</v>
      </c>
      <c r="G235" s="143">
        <v>40</v>
      </c>
      <c r="H235" s="135">
        <f t="shared" si="40"/>
        <v>50</v>
      </c>
      <c r="I235" s="142">
        <v>7</v>
      </c>
      <c r="J235" s="143">
        <v>46</v>
      </c>
      <c r="K235" s="135">
        <v>53</v>
      </c>
      <c r="L235" s="142"/>
      <c r="M235" s="143"/>
      <c r="N235" s="135"/>
      <c r="O235" s="124"/>
      <c r="P235" s="124"/>
      <c r="Q235" s="124"/>
      <c r="R235" s="124"/>
      <c r="S235" s="124"/>
      <c r="T235" s="124"/>
      <c r="U235" s="124"/>
      <c r="V235" s="124"/>
    </row>
    <row r="236" spans="1:22" ht="12.75" customHeight="1">
      <c r="A236" s="138" t="s">
        <v>59</v>
      </c>
      <c r="B236" s="139" t="s">
        <v>280</v>
      </c>
      <c r="C236" s="140">
        <v>8</v>
      </c>
      <c r="D236" s="141">
        <v>37</v>
      </c>
      <c r="E236" s="135">
        <f t="shared" si="39"/>
        <v>45</v>
      </c>
      <c r="F236" s="142">
        <v>2</v>
      </c>
      <c r="G236" s="143">
        <v>26</v>
      </c>
      <c r="H236" s="135">
        <f t="shared" si="40"/>
        <v>28</v>
      </c>
      <c r="I236" s="142">
        <v>3</v>
      </c>
      <c r="J236" s="143">
        <v>30</v>
      </c>
      <c r="K236" s="135">
        <v>33</v>
      </c>
      <c r="L236" s="142"/>
      <c r="M236" s="143"/>
      <c r="N236" s="135"/>
      <c r="O236" s="124"/>
      <c r="P236" s="124"/>
      <c r="Q236" s="124"/>
      <c r="R236" s="124"/>
      <c r="S236" s="124"/>
      <c r="T236" s="124"/>
      <c r="U236" s="124"/>
      <c r="V236" s="124"/>
    </row>
    <row r="237" spans="1:22" ht="12.75" customHeight="1">
      <c r="A237" s="138" t="s">
        <v>61</v>
      </c>
      <c r="B237" s="139" t="s">
        <v>281</v>
      </c>
      <c r="C237" s="140">
        <v>5</v>
      </c>
      <c r="D237" s="141">
        <v>41</v>
      </c>
      <c r="E237" s="135">
        <f t="shared" si="39"/>
        <v>46</v>
      </c>
      <c r="F237" s="142">
        <v>7</v>
      </c>
      <c r="G237" s="143">
        <v>20</v>
      </c>
      <c r="H237" s="135">
        <f t="shared" si="40"/>
        <v>27</v>
      </c>
      <c r="I237" s="142">
        <v>3</v>
      </c>
      <c r="J237" s="143">
        <v>41</v>
      </c>
      <c r="K237" s="135">
        <v>44</v>
      </c>
      <c r="L237" s="142"/>
      <c r="M237" s="143"/>
      <c r="N237" s="135"/>
      <c r="O237" s="124"/>
      <c r="P237" s="124"/>
      <c r="Q237" s="124"/>
      <c r="R237" s="124"/>
      <c r="S237" s="124"/>
      <c r="T237" s="124"/>
      <c r="U237" s="124"/>
      <c r="V237" s="124"/>
    </row>
    <row r="238" spans="1:22" ht="12.75" customHeight="1">
      <c r="A238" s="138" t="s">
        <v>65</v>
      </c>
      <c r="B238" s="139" t="s">
        <v>282</v>
      </c>
      <c r="C238" s="140">
        <v>31</v>
      </c>
      <c r="D238" s="141">
        <v>115</v>
      </c>
      <c r="E238" s="135">
        <f t="shared" si="39"/>
        <v>146</v>
      </c>
      <c r="F238" s="142">
        <v>21</v>
      </c>
      <c r="G238" s="143">
        <v>72</v>
      </c>
      <c r="H238" s="135">
        <f t="shared" si="40"/>
        <v>93</v>
      </c>
      <c r="I238" s="142">
        <v>14</v>
      </c>
      <c r="J238" s="143">
        <v>107</v>
      </c>
      <c r="K238" s="135">
        <v>121</v>
      </c>
      <c r="L238" s="142"/>
      <c r="M238" s="143"/>
      <c r="N238" s="135"/>
      <c r="O238" s="124"/>
      <c r="P238" s="124"/>
      <c r="Q238" s="124"/>
      <c r="R238" s="124"/>
      <c r="S238" s="124"/>
      <c r="T238" s="124"/>
      <c r="U238" s="124"/>
      <c r="V238" s="124"/>
    </row>
    <row r="239" spans="1:22" ht="12.75" customHeight="1">
      <c r="A239" s="138" t="s">
        <v>67</v>
      </c>
      <c r="B239" s="139" t="s">
        <v>283</v>
      </c>
      <c r="C239" s="140">
        <v>4</v>
      </c>
      <c r="D239" s="141">
        <v>26</v>
      </c>
      <c r="E239" s="135">
        <f t="shared" si="39"/>
        <v>30</v>
      </c>
      <c r="F239" s="142">
        <v>4</v>
      </c>
      <c r="G239" s="143">
        <v>30</v>
      </c>
      <c r="H239" s="135">
        <f t="shared" si="40"/>
        <v>34</v>
      </c>
      <c r="I239" s="142">
        <v>5</v>
      </c>
      <c r="J239" s="143">
        <v>19</v>
      </c>
      <c r="K239" s="135">
        <v>24</v>
      </c>
      <c r="L239" s="142"/>
      <c r="M239" s="143"/>
      <c r="N239" s="135"/>
      <c r="O239" s="124"/>
      <c r="P239" s="124"/>
      <c r="Q239" s="124"/>
      <c r="R239" s="124"/>
      <c r="S239" s="124"/>
      <c r="T239" s="124"/>
      <c r="U239" s="124"/>
      <c r="V239" s="124"/>
    </row>
    <row r="240" spans="1:22" ht="12.75" customHeight="1">
      <c r="A240" s="138" t="s">
        <v>69</v>
      </c>
      <c r="B240" s="139" t="s">
        <v>284</v>
      </c>
      <c r="C240" s="140">
        <v>1</v>
      </c>
      <c r="D240" s="141">
        <v>11</v>
      </c>
      <c r="E240" s="135">
        <f t="shared" si="39"/>
        <v>12</v>
      </c>
      <c r="F240" s="142">
        <v>3</v>
      </c>
      <c r="G240" s="143">
        <v>17</v>
      </c>
      <c r="H240" s="135">
        <f t="shared" si="40"/>
        <v>20</v>
      </c>
      <c r="I240" s="142">
        <v>2</v>
      </c>
      <c r="J240" s="143">
        <v>7</v>
      </c>
      <c r="K240" s="135">
        <v>9</v>
      </c>
      <c r="L240" s="142"/>
      <c r="M240" s="143"/>
      <c r="N240" s="135"/>
      <c r="O240" s="124"/>
      <c r="P240" s="124"/>
      <c r="Q240" s="124"/>
      <c r="R240" s="124"/>
      <c r="S240" s="124"/>
      <c r="T240" s="124"/>
      <c r="U240" s="124"/>
      <c r="V240" s="124"/>
    </row>
    <row r="241" spans="1:22" ht="12.75" customHeight="1">
      <c r="A241" s="138" t="s">
        <v>71</v>
      </c>
      <c r="B241" s="139" t="s">
        <v>285</v>
      </c>
      <c r="C241" s="140">
        <v>0</v>
      </c>
      <c r="D241" s="141">
        <v>15</v>
      </c>
      <c r="E241" s="135">
        <f t="shared" si="39"/>
        <v>15</v>
      </c>
      <c r="F241" s="142">
        <v>4</v>
      </c>
      <c r="G241" s="143">
        <v>17</v>
      </c>
      <c r="H241" s="135">
        <f t="shared" si="40"/>
        <v>21</v>
      </c>
      <c r="I241" s="142">
        <v>2</v>
      </c>
      <c r="J241" s="143">
        <v>12</v>
      </c>
      <c r="K241" s="135">
        <v>14</v>
      </c>
      <c r="L241" s="142"/>
      <c r="M241" s="143"/>
      <c r="N241" s="135"/>
      <c r="O241" s="124"/>
      <c r="P241" s="124"/>
      <c r="Q241" s="124"/>
      <c r="R241" s="124"/>
      <c r="S241" s="124"/>
      <c r="T241" s="124"/>
      <c r="U241" s="124"/>
      <c r="V241" s="124"/>
    </row>
    <row r="242" spans="1:22" ht="12.75" customHeight="1">
      <c r="A242" s="138" t="s">
        <v>88</v>
      </c>
      <c r="B242" s="139" t="s">
        <v>127</v>
      </c>
      <c r="C242" s="140">
        <v>2</v>
      </c>
      <c r="D242" s="141">
        <v>8</v>
      </c>
      <c r="E242" s="135">
        <f t="shared" si="39"/>
        <v>10</v>
      </c>
      <c r="F242" s="142">
        <v>2</v>
      </c>
      <c r="G242" s="143">
        <v>5</v>
      </c>
      <c r="H242" s="135">
        <f t="shared" si="40"/>
        <v>7</v>
      </c>
      <c r="I242" s="142" t="s">
        <v>26</v>
      </c>
      <c r="J242" s="143">
        <v>17</v>
      </c>
      <c r="K242" s="135">
        <v>17</v>
      </c>
      <c r="L242" s="142"/>
      <c r="M242" s="143"/>
      <c r="N242" s="135"/>
      <c r="O242" s="124"/>
      <c r="P242" s="124"/>
      <c r="Q242" s="124"/>
      <c r="R242" s="124"/>
      <c r="S242" s="124"/>
      <c r="T242" s="124"/>
      <c r="U242" s="124"/>
      <c r="V242" s="124"/>
    </row>
    <row r="243" spans="1:22" ht="12.75" customHeight="1">
      <c r="A243" s="138" t="s">
        <v>129</v>
      </c>
      <c r="B243" s="139" t="s">
        <v>286</v>
      </c>
      <c r="C243" s="140">
        <v>8</v>
      </c>
      <c r="D243" s="141">
        <v>33</v>
      </c>
      <c r="E243" s="135">
        <f t="shared" si="39"/>
        <v>41</v>
      </c>
      <c r="F243" s="142">
        <v>16</v>
      </c>
      <c r="G243" s="143">
        <v>29</v>
      </c>
      <c r="H243" s="135">
        <f t="shared" si="40"/>
        <v>45</v>
      </c>
      <c r="I243" s="142">
        <v>8</v>
      </c>
      <c r="J243" s="143">
        <v>34</v>
      </c>
      <c r="K243" s="135">
        <v>42</v>
      </c>
      <c r="L243" s="142"/>
      <c r="M243" s="143"/>
      <c r="N243" s="135"/>
      <c r="O243" s="124"/>
      <c r="P243" s="124"/>
      <c r="Q243" s="124"/>
      <c r="R243" s="124"/>
      <c r="S243" s="124"/>
      <c r="T243" s="124"/>
      <c r="U243" s="124"/>
      <c r="V243" s="124"/>
    </row>
    <row r="244" spans="1:22" ht="12.75" customHeight="1">
      <c r="A244" s="138" t="s">
        <v>90</v>
      </c>
      <c r="B244" s="139" t="s">
        <v>287</v>
      </c>
      <c r="C244" s="140">
        <v>8</v>
      </c>
      <c r="D244" s="141">
        <v>39</v>
      </c>
      <c r="E244" s="135">
        <f t="shared" si="39"/>
        <v>47</v>
      </c>
      <c r="F244" s="142">
        <v>5</v>
      </c>
      <c r="G244" s="143">
        <v>37</v>
      </c>
      <c r="H244" s="135">
        <f t="shared" si="40"/>
        <v>42</v>
      </c>
      <c r="I244" s="142">
        <v>3</v>
      </c>
      <c r="J244" s="143">
        <v>34</v>
      </c>
      <c r="K244" s="135">
        <v>37</v>
      </c>
      <c r="L244" s="142"/>
      <c r="M244" s="143"/>
      <c r="N244" s="135"/>
      <c r="O244" s="124"/>
      <c r="P244" s="124"/>
      <c r="Q244" s="124"/>
      <c r="R244" s="124"/>
      <c r="S244" s="124"/>
      <c r="T244" s="124"/>
      <c r="U244" s="124"/>
      <c r="V244" s="124"/>
    </row>
    <row r="245" spans="1:22" ht="12.75" customHeight="1">
      <c r="A245" s="138" t="s">
        <v>149</v>
      </c>
      <c r="B245" s="139" t="s">
        <v>288</v>
      </c>
      <c r="C245" s="140">
        <v>9</v>
      </c>
      <c r="D245" s="141">
        <v>57</v>
      </c>
      <c r="E245" s="135">
        <f t="shared" si="39"/>
        <v>66</v>
      </c>
      <c r="F245" s="142">
        <v>7</v>
      </c>
      <c r="G245" s="143">
        <v>46</v>
      </c>
      <c r="H245" s="135">
        <f t="shared" si="40"/>
        <v>53</v>
      </c>
      <c r="I245" s="142">
        <v>8</v>
      </c>
      <c r="J245" s="143">
        <v>49</v>
      </c>
      <c r="K245" s="135">
        <v>57</v>
      </c>
      <c r="L245" s="142"/>
      <c r="M245" s="143"/>
      <c r="N245" s="135"/>
      <c r="O245" s="124"/>
      <c r="P245" s="124"/>
      <c r="Q245" s="124"/>
      <c r="R245" s="124"/>
      <c r="S245" s="124"/>
      <c r="T245" s="124"/>
      <c r="U245" s="124"/>
      <c r="V245" s="124"/>
    </row>
    <row r="246" spans="1:22" ht="12.75" customHeight="1">
      <c r="A246" s="138" t="s">
        <v>107</v>
      </c>
      <c r="B246" s="139" t="s">
        <v>289</v>
      </c>
      <c r="C246" s="140">
        <v>16</v>
      </c>
      <c r="D246" s="141">
        <v>53</v>
      </c>
      <c r="E246" s="135">
        <f t="shared" si="39"/>
        <v>69</v>
      </c>
      <c r="F246" s="142">
        <v>12</v>
      </c>
      <c r="G246" s="143">
        <v>36</v>
      </c>
      <c r="H246" s="135">
        <f t="shared" si="40"/>
        <v>48</v>
      </c>
      <c r="I246" s="142">
        <v>12</v>
      </c>
      <c r="J246" s="143">
        <v>59</v>
      </c>
      <c r="K246" s="135">
        <v>71</v>
      </c>
      <c r="L246" s="142"/>
      <c r="M246" s="143"/>
      <c r="N246" s="135"/>
      <c r="O246" s="124"/>
      <c r="P246" s="124"/>
      <c r="Q246" s="124"/>
      <c r="R246" s="124"/>
      <c r="S246" s="124"/>
      <c r="T246" s="124"/>
      <c r="U246" s="124"/>
      <c r="V246" s="124"/>
    </row>
    <row r="247" spans="1:22" ht="12.75" customHeight="1">
      <c r="A247" s="138" t="s">
        <v>109</v>
      </c>
      <c r="B247" s="139" t="s">
        <v>290</v>
      </c>
      <c r="C247" s="140">
        <v>7</v>
      </c>
      <c r="D247" s="141">
        <v>54</v>
      </c>
      <c r="E247" s="135">
        <f t="shared" si="39"/>
        <v>61</v>
      </c>
      <c r="F247" s="142">
        <v>19</v>
      </c>
      <c r="G247" s="143">
        <v>54</v>
      </c>
      <c r="H247" s="135">
        <f t="shared" si="40"/>
        <v>73</v>
      </c>
      <c r="I247" s="142">
        <v>7</v>
      </c>
      <c r="J247" s="143">
        <v>56</v>
      </c>
      <c r="K247" s="135">
        <v>63</v>
      </c>
      <c r="L247" s="142"/>
      <c r="M247" s="143"/>
      <c r="N247" s="135"/>
      <c r="O247" s="124"/>
      <c r="P247" s="124"/>
      <c r="Q247" s="124"/>
      <c r="R247" s="124"/>
      <c r="S247" s="124"/>
      <c r="T247" s="124"/>
      <c r="U247" s="124"/>
      <c r="V247" s="124"/>
    </row>
    <row r="248" spans="1:22" ht="12.75" customHeight="1">
      <c r="A248" s="138" t="s">
        <v>111</v>
      </c>
      <c r="B248" s="139" t="s">
        <v>291</v>
      </c>
      <c r="C248" s="140">
        <v>25</v>
      </c>
      <c r="D248" s="141">
        <v>113</v>
      </c>
      <c r="E248" s="135">
        <f t="shared" si="39"/>
        <v>138</v>
      </c>
      <c r="F248" s="142">
        <v>27</v>
      </c>
      <c r="G248" s="143">
        <v>72</v>
      </c>
      <c r="H248" s="135">
        <f t="shared" si="40"/>
        <v>99</v>
      </c>
      <c r="I248" s="142">
        <v>22</v>
      </c>
      <c r="J248" s="143">
        <v>96</v>
      </c>
      <c r="K248" s="135">
        <v>118</v>
      </c>
      <c r="L248" s="142"/>
      <c r="M248" s="143"/>
      <c r="N248" s="135"/>
      <c r="O248" s="124"/>
      <c r="P248" s="124"/>
      <c r="Q248" s="124"/>
      <c r="R248" s="124"/>
      <c r="S248" s="124"/>
      <c r="T248" s="124"/>
      <c r="U248" s="124"/>
      <c r="V248" s="124"/>
    </row>
    <row r="249" spans="1:22" ht="12.75" customHeight="1">
      <c r="A249" s="138" t="s">
        <v>168</v>
      </c>
      <c r="B249" s="139" t="s">
        <v>292</v>
      </c>
      <c r="C249" s="140">
        <v>12</v>
      </c>
      <c r="D249" s="141">
        <v>75</v>
      </c>
      <c r="E249" s="135">
        <f t="shared" si="39"/>
        <v>87</v>
      </c>
      <c r="F249" s="142">
        <v>7</v>
      </c>
      <c r="G249" s="143">
        <v>56</v>
      </c>
      <c r="H249" s="135">
        <f t="shared" si="40"/>
        <v>63</v>
      </c>
      <c r="I249" s="142">
        <v>11</v>
      </c>
      <c r="J249" s="143">
        <v>47</v>
      </c>
      <c r="K249" s="135">
        <v>58</v>
      </c>
      <c r="L249" s="142"/>
      <c r="M249" s="143"/>
      <c r="N249" s="135"/>
      <c r="O249" s="124"/>
      <c r="P249" s="124"/>
      <c r="Q249" s="124"/>
      <c r="R249" s="124"/>
      <c r="S249" s="124"/>
      <c r="T249" s="124"/>
      <c r="U249" s="124"/>
      <c r="V249" s="124"/>
    </row>
    <row r="250" spans="1:22" ht="12.75" customHeight="1">
      <c r="A250" s="144"/>
      <c r="B250" s="145" t="s">
        <v>293</v>
      </c>
      <c r="C250" s="146">
        <f t="shared" ref="C250:E250" si="41">SUM(C229:C249)</f>
        <v>167</v>
      </c>
      <c r="D250" s="147">
        <f t="shared" si="41"/>
        <v>975</v>
      </c>
      <c r="E250" s="148">
        <f t="shared" si="41"/>
        <v>1142</v>
      </c>
      <c r="F250" s="149">
        <v>226</v>
      </c>
      <c r="G250" s="150">
        <v>754</v>
      </c>
      <c r="H250" s="148">
        <f>SUM(H229:H249)</f>
        <v>980</v>
      </c>
      <c r="I250" s="149">
        <v>141</v>
      </c>
      <c r="J250" s="150">
        <v>887</v>
      </c>
      <c r="K250" s="148">
        <v>1028</v>
      </c>
      <c r="L250" s="149"/>
      <c r="M250" s="150"/>
      <c r="N250" s="148"/>
      <c r="O250" s="124"/>
      <c r="P250" s="124"/>
      <c r="Q250" s="124"/>
      <c r="R250" s="124"/>
      <c r="S250" s="124"/>
      <c r="T250" s="124"/>
      <c r="U250" s="124"/>
      <c r="V250" s="124"/>
    </row>
    <row r="251" spans="1:22" ht="12.75" customHeight="1">
      <c r="A251" s="138" t="s">
        <v>43</v>
      </c>
      <c r="B251" s="139" t="s">
        <v>294</v>
      </c>
      <c r="C251" s="140">
        <v>9</v>
      </c>
      <c r="D251" s="141">
        <v>45</v>
      </c>
      <c r="E251" s="135">
        <f t="shared" ref="E251:E268" si="42">SUM(C251:D251)</f>
        <v>54</v>
      </c>
      <c r="F251" s="142">
        <v>6</v>
      </c>
      <c r="G251" s="143">
        <v>24</v>
      </c>
      <c r="H251" s="135">
        <f t="shared" ref="H251:H268" si="43">SUM(F251:G251)</f>
        <v>30</v>
      </c>
      <c r="I251" s="142">
        <v>0</v>
      </c>
      <c r="J251" s="143">
        <v>26</v>
      </c>
      <c r="K251" s="135">
        <v>26</v>
      </c>
      <c r="L251" s="142"/>
      <c r="M251" s="143"/>
      <c r="N251" s="135"/>
      <c r="O251" s="124"/>
      <c r="P251" s="124"/>
      <c r="Q251" s="124"/>
      <c r="R251" s="124"/>
      <c r="S251" s="124"/>
      <c r="T251" s="124"/>
      <c r="U251" s="124"/>
      <c r="V251" s="124"/>
    </row>
    <row r="252" spans="1:22" ht="12.75" customHeight="1">
      <c r="A252" s="138" t="s">
        <v>45</v>
      </c>
      <c r="B252" s="139" t="s">
        <v>295</v>
      </c>
      <c r="C252" s="140">
        <v>2</v>
      </c>
      <c r="D252" s="141">
        <v>19</v>
      </c>
      <c r="E252" s="135">
        <f t="shared" si="42"/>
        <v>21</v>
      </c>
      <c r="F252" s="142">
        <v>2</v>
      </c>
      <c r="G252" s="143">
        <v>10</v>
      </c>
      <c r="H252" s="135">
        <f t="shared" si="43"/>
        <v>12</v>
      </c>
      <c r="I252" s="142">
        <v>0</v>
      </c>
      <c r="J252" s="143">
        <v>9</v>
      </c>
      <c r="K252" s="135">
        <v>9</v>
      </c>
      <c r="L252" s="142"/>
      <c r="M252" s="143"/>
      <c r="N252" s="135"/>
      <c r="O252" s="124"/>
      <c r="P252" s="124"/>
      <c r="Q252" s="124"/>
      <c r="R252" s="124"/>
      <c r="S252" s="124"/>
      <c r="T252" s="124"/>
      <c r="U252" s="124"/>
      <c r="V252" s="124"/>
    </row>
    <row r="253" spans="1:22" ht="12.75" customHeight="1">
      <c r="A253" s="138" t="s">
        <v>47</v>
      </c>
      <c r="B253" s="139" t="s">
        <v>296</v>
      </c>
      <c r="C253" s="140">
        <v>0</v>
      </c>
      <c r="D253" s="141">
        <v>21</v>
      </c>
      <c r="E253" s="135">
        <f t="shared" si="42"/>
        <v>21</v>
      </c>
      <c r="F253" s="142" t="s">
        <v>26</v>
      </c>
      <c r="G253" s="143">
        <v>13</v>
      </c>
      <c r="H253" s="135">
        <f t="shared" si="43"/>
        <v>13</v>
      </c>
      <c r="I253" s="142">
        <v>0</v>
      </c>
      <c r="J253" s="143">
        <v>6</v>
      </c>
      <c r="K253" s="135">
        <v>6</v>
      </c>
      <c r="L253" s="142"/>
      <c r="M253" s="143"/>
      <c r="N253" s="135"/>
      <c r="O253" s="124"/>
      <c r="P253" s="124"/>
      <c r="Q253" s="124"/>
      <c r="R253" s="124"/>
      <c r="S253" s="124"/>
      <c r="T253" s="124"/>
      <c r="U253" s="124"/>
      <c r="V253" s="124"/>
    </row>
    <row r="254" spans="1:22" ht="12.75" customHeight="1">
      <c r="A254" s="138" t="s">
        <v>49</v>
      </c>
      <c r="B254" s="139" t="s">
        <v>297</v>
      </c>
      <c r="C254" s="140">
        <v>0</v>
      </c>
      <c r="D254" s="141">
        <v>6</v>
      </c>
      <c r="E254" s="135">
        <f t="shared" si="42"/>
        <v>6</v>
      </c>
      <c r="F254" s="142">
        <v>1</v>
      </c>
      <c r="G254" s="143">
        <v>6</v>
      </c>
      <c r="H254" s="135">
        <f t="shared" si="43"/>
        <v>7</v>
      </c>
      <c r="I254" s="142">
        <v>1</v>
      </c>
      <c r="J254" s="143">
        <v>11</v>
      </c>
      <c r="K254" s="135">
        <v>12</v>
      </c>
      <c r="L254" s="142"/>
      <c r="M254" s="143"/>
      <c r="N254" s="135"/>
      <c r="O254" s="124"/>
      <c r="P254" s="124"/>
      <c r="Q254" s="124"/>
      <c r="R254" s="124"/>
      <c r="S254" s="124"/>
      <c r="T254" s="124"/>
      <c r="U254" s="124"/>
      <c r="V254" s="124"/>
    </row>
    <row r="255" spans="1:22" ht="12.75" customHeight="1">
      <c r="A255" s="138" t="s">
        <v>51</v>
      </c>
      <c r="B255" s="139" t="s">
        <v>298</v>
      </c>
      <c r="C255" s="140">
        <v>1</v>
      </c>
      <c r="D255" s="141">
        <v>31</v>
      </c>
      <c r="E255" s="135">
        <f t="shared" si="42"/>
        <v>32</v>
      </c>
      <c r="F255" s="142">
        <v>9</v>
      </c>
      <c r="G255" s="143">
        <v>21</v>
      </c>
      <c r="H255" s="135">
        <f t="shared" si="43"/>
        <v>30</v>
      </c>
      <c r="I255" s="142">
        <v>3</v>
      </c>
      <c r="J255" s="143">
        <v>33</v>
      </c>
      <c r="K255" s="135">
        <v>36</v>
      </c>
      <c r="L255" s="142"/>
      <c r="M255" s="143"/>
      <c r="N255" s="135"/>
      <c r="O255" s="124"/>
      <c r="P255" s="124"/>
      <c r="Q255" s="124"/>
      <c r="R255" s="124"/>
      <c r="S255" s="124"/>
      <c r="T255" s="124"/>
      <c r="U255" s="124"/>
      <c r="V255" s="124"/>
    </row>
    <row r="256" spans="1:22" ht="12.75" customHeight="1">
      <c r="A256" s="138" t="s">
        <v>53</v>
      </c>
      <c r="B256" s="139" t="s">
        <v>184</v>
      </c>
      <c r="C256" s="140">
        <v>6</v>
      </c>
      <c r="D256" s="141">
        <v>38</v>
      </c>
      <c r="E256" s="135">
        <f t="shared" si="42"/>
        <v>44</v>
      </c>
      <c r="F256" s="142">
        <v>4</v>
      </c>
      <c r="G256" s="143">
        <v>21</v>
      </c>
      <c r="H256" s="135">
        <f t="shared" si="43"/>
        <v>25</v>
      </c>
      <c r="I256" s="142">
        <v>6</v>
      </c>
      <c r="J256" s="143">
        <v>30</v>
      </c>
      <c r="K256" s="135">
        <v>36</v>
      </c>
      <c r="L256" s="142"/>
      <c r="M256" s="143"/>
      <c r="N256" s="135"/>
      <c r="O256" s="124"/>
      <c r="P256" s="124"/>
      <c r="Q256" s="124"/>
      <c r="R256" s="124"/>
      <c r="S256" s="124"/>
      <c r="T256" s="124"/>
      <c r="U256" s="124"/>
      <c r="V256" s="124"/>
    </row>
    <row r="257" spans="1:22" ht="12.75" customHeight="1">
      <c r="A257" s="138" t="s">
        <v>55</v>
      </c>
      <c r="B257" s="139" t="s">
        <v>299</v>
      </c>
      <c r="C257" s="140">
        <v>1</v>
      </c>
      <c r="D257" s="141">
        <v>34</v>
      </c>
      <c r="E257" s="135">
        <f t="shared" si="42"/>
        <v>35</v>
      </c>
      <c r="F257" s="142">
        <v>7</v>
      </c>
      <c r="G257" s="143">
        <v>18</v>
      </c>
      <c r="H257" s="135">
        <f t="shared" si="43"/>
        <v>25</v>
      </c>
      <c r="I257" s="142">
        <v>2</v>
      </c>
      <c r="J257" s="143">
        <v>23</v>
      </c>
      <c r="K257" s="135">
        <v>25</v>
      </c>
      <c r="L257" s="142"/>
      <c r="M257" s="143"/>
      <c r="N257" s="135"/>
      <c r="O257" s="124"/>
      <c r="P257" s="124"/>
      <c r="Q257" s="124"/>
      <c r="R257" s="124"/>
      <c r="S257" s="124"/>
      <c r="T257" s="124"/>
      <c r="U257" s="124"/>
      <c r="V257" s="124"/>
    </row>
    <row r="258" spans="1:22" ht="12.75" customHeight="1">
      <c r="A258" s="138" t="s">
        <v>57</v>
      </c>
      <c r="B258" s="139" t="s">
        <v>300</v>
      </c>
      <c r="C258" s="140">
        <v>5</v>
      </c>
      <c r="D258" s="141">
        <v>21</v>
      </c>
      <c r="E258" s="135">
        <f t="shared" si="42"/>
        <v>26</v>
      </c>
      <c r="F258" s="142">
        <v>7</v>
      </c>
      <c r="G258" s="143">
        <v>22</v>
      </c>
      <c r="H258" s="135">
        <f t="shared" si="43"/>
        <v>29</v>
      </c>
      <c r="I258" s="142">
        <v>5</v>
      </c>
      <c r="J258" s="143">
        <v>20</v>
      </c>
      <c r="K258" s="135">
        <v>25</v>
      </c>
      <c r="L258" s="142"/>
      <c r="M258" s="143"/>
      <c r="N258" s="135"/>
      <c r="O258" s="124"/>
      <c r="P258" s="124"/>
      <c r="Q258" s="124"/>
      <c r="R258" s="124"/>
      <c r="S258" s="124"/>
      <c r="T258" s="124"/>
      <c r="U258" s="124"/>
      <c r="V258" s="124"/>
    </row>
    <row r="259" spans="1:22" ht="12.75" customHeight="1">
      <c r="A259" s="138" t="s">
        <v>59</v>
      </c>
      <c r="B259" s="139" t="s">
        <v>301</v>
      </c>
      <c r="C259" s="140">
        <v>6</v>
      </c>
      <c r="D259" s="141">
        <v>19</v>
      </c>
      <c r="E259" s="135">
        <f t="shared" si="42"/>
        <v>25</v>
      </c>
      <c r="F259" s="142">
        <v>4</v>
      </c>
      <c r="G259" s="143">
        <v>22</v>
      </c>
      <c r="H259" s="135">
        <f t="shared" si="43"/>
        <v>26</v>
      </c>
      <c r="I259" s="142">
        <v>2</v>
      </c>
      <c r="J259" s="143">
        <v>20</v>
      </c>
      <c r="K259" s="135">
        <v>22</v>
      </c>
      <c r="L259" s="142"/>
      <c r="M259" s="143"/>
      <c r="N259" s="135"/>
      <c r="O259" s="124"/>
      <c r="P259" s="124"/>
      <c r="Q259" s="124"/>
      <c r="R259" s="124"/>
      <c r="S259" s="124"/>
      <c r="T259" s="124"/>
      <c r="U259" s="124"/>
      <c r="V259" s="124"/>
    </row>
    <row r="260" spans="1:22" ht="12.75" customHeight="1">
      <c r="A260" s="138" t="s">
        <v>61</v>
      </c>
      <c r="B260" s="139" t="s">
        <v>302</v>
      </c>
      <c r="C260" s="140">
        <v>2</v>
      </c>
      <c r="D260" s="141">
        <v>11</v>
      </c>
      <c r="E260" s="135">
        <f t="shared" si="42"/>
        <v>13</v>
      </c>
      <c r="F260" s="142">
        <v>4</v>
      </c>
      <c r="G260" s="143">
        <v>12</v>
      </c>
      <c r="H260" s="135">
        <f t="shared" si="43"/>
        <v>16</v>
      </c>
      <c r="I260" s="142">
        <v>6</v>
      </c>
      <c r="J260" s="143">
        <v>13</v>
      </c>
      <c r="K260" s="135">
        <v>19</v>
      </c>
      <c r="L260" s="142"/>
      <c r="M260" s="143"/>
      <c r="N260" s="135"/>
      <c r="O260" s="124"/>
      <c r="P260" s="124"/>
      <c r="Q260" s="124"/>
      <c r="R260" s="124"/>
      <c r="S260" s="124"/>
      <c r="T260" s="124"/>
      <c r="U260" s="124"/>
      <c r="V260" s="124"/>
    </row>
    <row r="261" spans="1:22" ht="12.75" customHeight="1">
      <c r="A261" s="138" t="s">
        <v>63</v>
      </c>
      <c r="B261" s="139" t="s">
        <v>303</v>
      </c>
      <c r="C261" s="140">
        <v>1</v>
      </c>
      <c r="D261" s="141">
        <v>23</v>
      </c>
      <c r="E261" s="135">
        <f t="shared" si="42"/>
        <v>24</v>
      </c>
      <c r="F261" s="142">
        <v>2</v>
      </c>
      <c r="G261" s="143">
        <v>14</v>
      </c>
      <c r="H261" s="135">
        <f t="shared" si="43"/>
        <v>16</v>
      </c>
      <c r="I261" s="142">
        <v>2</v>
      </c>
      <c r="J261" s="143">
        <v>8</v>
      </c>
      <c r="K261" s="135">
        <v>10</v>
      </c>
      <c r="L261" s="142"/>
      <c r="M261" s="143"/>
      <c r="N261" s="135"/>
      <c r="O261" s="124"/>
      <c r="P261" s="124"/>
      <c r="Q261" s="124"/>
      <c r="R261" s="124"/>
      <c r="S261" s="124"/>
      <c r="T261" s="124"/>
      <c r="U261" s="124"/>
      <c r="V261" s="124"/>
    </row>
    <row r="262" spans="1:22" ht="12.75" customHeight="1">
      <c r="A262" s="138" t="s">
        <v>65</v>
      </c>
      <c r="B262" s="139" t="s">
        <v>304</v>
      </c>
      <c r="C262" s="140">
        <v>5</v>
      </c>
      <c r="D262" s="141">
        <v>50</v>
      </c>
      <c r="E262" s="135">
        <f t="shared" si="42"/>
        <v>55</v>
      </c>
      <c r="F262" s="142">
        <v>7</v>
      </c>
      <c r="G262" s="143">
        <v>29</v>
      </c>
      <c r="H262" s="135">
        <f t="shared" si="43"/>
        <v>36</v>
      </c>
      <c r="I262" s="142">
        <v>2</v>
      </c>
      <c r="J262" s="143">
        <v>30</v>
      </c>
      <c r="K262" s="135">
        <v>32</v>
      </c>
      <c r="L262" s="142"/>
      <c r="M262" s="143"/>
      <c r="N262" s="135"/>
      <c r="O262" s="124"/>
      <c r="P262" s="124"/>
      <c r="Q262" s="124"/>
      <c r="R262" s="124"/>
      <c r="S262" s="124"/>
      <c r="T262" s="124"/>
      <c r="U262" s="124"/>
      <c r="V262" s="124"/>
    </row>
    <row r="263" spans="1:22" ht="12.75" customHeight="1">
      <c r="A263" s="138" t="s">
        <v>67</v>
      </c>
      <c r="B263" s="139" t="s">
        <v>305</v>
      </c>
      <c r="C263" s="140">
        <v>2</v>
      </c>
      <c r="D263" s="141">
        <v>33</v>
      </c>
      <c r="E263" s="135">
        <f t="shared" si="42"/>
        <v>35</v>
      </c>
      <c r="F263" s="142">
        <v>1</v>
      </c>
      <c r="G263" s="143">
        <v>19</v>
      </c>
      <c r="H263" s="135">
        <f t="shared" si="43"/>
        <v>20</v>
      </c>
      <c r="I263" s="142">
        <v>4</v>
      </c>
      <c r="J263" s="143">
        <v>26</v>
      </c>
      <c r="K263" s="135">
        <v>30</v>
      </c>
      <c r="L263" s="142"/>
      <c r="M263" s="143"/>
      <c r="N263" s="135"/>
      <c r="O263" s="124"/>
      <c r="P263" s="124"/>
      <c r="Q263" s="124"/>
      <c r="R263" s="124"/>
      <c r="S263" s="124"/>
      <c r="T263" s="124"/>
      <c r="U263" s="124"/>
      <c r="V263" s="124"/>
    </row>
    <row r="264" spans="1:22" ht="12.75" customHeight="1">
      <c r="A264" s="138" t="s">
        <v>69</v>
      </c>
      <c r="B264" s="139" t="s">
        <v>306</v>
      </c>
      <c r="C264" s="140">
        <v>6</v>
      </c>
      <c r="D264" s="141">
        <v>31</v>
      </c>
      <c r="E264" s="135">
        <f t="shared" si="42"/>
        <v>37</v>
      </c>
      <c r="F264" s="142">
        <v>5</v>
      </c>
      <c r="G264" s="143">
        <v>21</v>
      </c>
      <c r="H264" s="135">
        <f t="shared" si="43"/>
        <v>26</v>
      </c>
      <c r="I264" s="142">
        <v>1</v>
      </c>
      <c r="J264" s="143">
        <v>25</v>
      </c>
      <c r="K264" s="135">
        <v>26</v>
      </c>
      <c r="L264" s="142"/>
      <c r="M264" s="143"/>
      <c r="N264" s="135"/>
      <c r="O264" s="124"/>
      <c r="P264" s="124"/>
      <c r="Q264" s="124"/>
      <c r="R264" s="124"/>
      <c r="S264" s="124"/>
      <c r="T264" s="124"/>
      <c r="U264" s="124"/>
      <c r="V264" s="124"/>
    </row>
    <row r="265" spans="1:22" ht="12.75" customHeight="1">
      <c r="A265" s="138" t="s">
        <v>71</v>
      </c>
      <c r="B265" s="139" t="s">
        <v>180</v>
      </c>
      <c r="C265" s="140">
        <v>10</v>
      </c>
      <c r="D265" s="141">
        <v>28</v>
      </c>
      <c r="E265" s="135">
        <f t="shared" si="42"/>
        <v>38</v>
      </c>
      <c r="F265" s="142">
        <v>6</v>
      </c>
      <c r="G265" s="143">
        <v>33</v>
      </c>
      <c r="H265" s="135">
        <f t="shared" si="43"/>
        <v>39</v>
      </c>
      <c r="I265" s="142">
        <v>9</v>
      </c>
      <c r="J265" s="143">
        <v>13</v>
      </c>
      <c r="K265" s="135">
        <v>22</v>
      </c>
      <c r="L265" s="142"/>
      <c r="M265" s="143"/>
      <c r="N265" s="135"/>
      <c r="O265" s="124"/>
      <c r="P265" s="124"/>
      <c r="Q265" s="124"/>
      <c r="R265" s="124"/>
      <c r="S265" s="124"/>
      <c r="T265" s="124"/>
      <c r="U265" s="124"/>
      <c r="V265" s="124"/>
    </row>
    <row r="266" spans="1:22" ht="12.75" customHeight="1">
      <c r="A266" s="138" t="s">
        <v>88</v>
      </c>
      <c r="B266" s="139" t="s">
        <v>307</v>
      </c>
      <c r="C266" s="140">
        <v>1</v>
      </c>
      <c r="D266" s="141">
        <v>29</v>
      </c>
      <c r="E266" s="135">
        <f t="shared" si="42"/>
        <v>30</v>
      </c>
      <c r="F266" s="142">
        <v>6</v>
      </c>
      <c r="G266" s="143">
        <v>22</v>
      </c>
      <c r="H266" s="135">
        <f t="shared" si="43"/>
        <v>28</v>
      </c>
      <c r="I266" s="142">
        <v>1</v>
      </c>
      <c r="J266" s="143">
        <v>35</v>
      </c>
      <c r="K266" s="135">
        <v>36</v>
      </c>
      <c r="L266" s="142"/>
      <c r="M266" s="143"/>
      <c r="N266" s="135"/>
      <c r="O266" s="124"/>
      <c r="P266" s="124"/>
      <c r="Q266" s="124"/>
      <c r="R266" s="124"/>
      <c r="S266" s="124"/>
      <c r="T266" s="124"/>
      <c r="U266" s="124"/>
      <c r="V266" s="124"/>
    </row>
    <row r="267" spans="1:22" ht="12.75" customHeight="1">
      <c r="A267" s="138" t="s">
        <v>129</v>
      </c>
      <c r="B267" s="139" t="s">
        <v>308</v>
      </c>
      <c r="C267" s="140">
        <v>3</v>
      </c>
      <c r="D267" s="141">
        <v>28</v>
      </c>
      <c r="E267" s="135">
        <f t="shared" si="42"/>
        <v>31</v>
      </c>
      <c r="F267" s="142">
        <v>1</v>
      </c>
      <c r="G267" s="143">
        <v>19</v>
      </c>
      <c r="H267" s="135">
        <f t="shared" si="43"/>
        <v>20</v>
      </c>
      <c r="I267" s="142">
        <v>4</v>
      </c>
      <c r="J267" s="143">
        <v>9</v>
      </c>
      <c r="K267" s="135">
        <v>13</v>
      </c>
      <c r="L267" s="142"/>
      <c r="M267" s="143"/>
      <c r="N267" s="135"/>
      <c r="O267" s="124"/>
      <c r="P267" s="124"/>
      <c r="Q267" s="124"/>
      <c r="R267" s="124"/>
      <c r="S267" s="124"/>
      <c r="T267" s="124"/>
      <c r="U267" s="124"/>
      <c r="V267" s="124"/>
    </row>
    <row r="268" spans="1:22" ht="12.75" customHeight="1">
      <c r="A268" s="138" t="s">
        <v>90</v>
      </c>
      <c r="B268" s="139" t="s">
        <v>309</v>
      </c>
      <c r="C268" s="140">
        <v>3</v>
      </c>
      <c r="D268" s="141">
        <v>10</v>
      </c>
      <c r="E268" s="135">
        <f t="shared" si="42"/>
        <v>13</v>
      </c>
      <c r="F268" s="142">
        <v>7</v>
      </c>
      <c r="G268" s="143">
        <v>7</v>
      </c>
      <c r="H268" s="135">
        <f t="shared" si="43"/>
        <v>14</v>
      </c>
      <c r="I268" s="142">
        <v>2</v>
      </c>
      <c r="J268" s="143">
        <v>10</v>
      </c>
      <c r="K268" s="135">
        <v>12</v>
      </c>
      <c r="L268" s="142"/>
      <c r="M268" s="143"/>
      <c r="N268" s="135"/>
      <c r="O268" s="124"/>
      <c r="P268" s="124"/>
      <c r="Q268" s="124"/>
      <c r="R268" s="124"/>
      <c r="S268" s="124"/>
      <c r="T268" s="124"/>
      <c r="U268" s="124"/>
      <c r="V268" s="124"/>
    </row>
    <row r="269" spans="1:22" ht="12.75" customHeight="1">
      <c r="A269" s="158"/>
      <c r="B269" s="159" t="s">
        <v>310</v>
      </c>
      <c r="C269" s="160">
        <f t="shared" ref="C269:H269" si="44">SUM(C251:C268)</f>
        <v>63</v>
      </c>
      <c r="D269" s="161">
        <f t="shared" si="44"/>
        <v>477</v>
      </c>
      <c r="E269" s="162">
        <f t="shared" si="44"/>
        <v>540</v>
      </c>
      <c r="F269" s="160">
        <f t="shared" si="44"/>
        <v>79</v>
      </c>
      <c r="G269" s="161">
        <f t="shared" si="44"/>
        <v>333</v>
      </c>
      <c r="H269" s="162">
        <f t="shared" si="44"/>
        <v>412</v>
      </c>
      <c r="I269" s="160">
        <v>50</v>
      </c>
      <c r="J269" s="161">
        <v>347</v>
      </c>
      <c r="K269" s="162">
        <v>397</v>
      </c>
      <c r="L269" s="160"/>
      <c r="M269" s="161"/>
      <c r="N269" s="162"/>
      <c r="O269" s="124"/>
      <c r="P269" s="124"/>
      <c r="Q269" s="124"/>
      <c r="R269" s="124"/>
      <c r="S269" s="124"/>
      <c r="T269" s="124"/>
      <c r="U269" s="124"/>
      <c r="V269" s="124"/>
    </row>
    <row r="270" spans="1:22" ht="12.75" customHeight="1">
      <c r="A270" s="124"/>
      <c r="B270" s="163"/>
      <c r="C270" s="164"/>
      <c r="D270" s="164"/>
      <c r="E270" s="164"/>
      <c r="F270" s="163"/>
      <c r="G270" s="124"/>
      <c r="H270" s="124"/>
      <c r="I270" s="163"/>
      <c r="J270" s="124"/>
      <c r="K270" s="124"/>
      <c r="L270" s="163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</row>
    <row r="271" spans="1:22" ht="22.5" customHeight="1">
      <c r="A271" s="165"/>
      <c r="B271" s="166" t="s">
        <v>353</v>
      </c>
      <c r="C271" s="167">
        <f t="shared" ref="C271:K271" si="45">C22+C40+C59+C79+C100+C121+C137+C155+C167+C185+C196+C214+C228+C250+C269</f>
        <v>1242</v>
      </c>
      <c r="D271" s="168">
        <f t="shared" si="45"/>
        <v>6059</v>
      </c>
      <c r="E271" s="169">
        <f t="shared" si="45"/>
        <v>7301</v>
      </c>
      <c r="F271" s="170">
        <f t="shared" si="45"/>
        <v>1311</v>
      </c>
      <c r="G271" s="171">
        <f t="shared" si="45"/>
        <v>4882</v>
      </c>
      <c r="H271" s="172">
        <f t="shared" si="45"/>
        <v>6193</v>
      </c>
      <c r="I271" s="170">
        <f t="shared" si="45"/>
        <v>807</v>
      </c>
      <c r="J271" s="171">
        <f t="shared" si="45"/>
        <v>5429</v>
      </c>
      <c r="K271" s="172">
        <f t="shared" si="45"/>
        <v>6236</v>
      </c>
      <c r="L271" s="170"/>
      <c r="M271" s="171"/>
      <c r="N271" s="172"/>
      <c r="O271" s="124"/>
      <c r="P271" s="124"/>
      <c r="Q271" s="124"/>
      <c r="R271" s="124"/>
      <c r="S271" s="124"/>
      <c r="T271" s="124"/>
      <c r="U271" s="124"/>
      <c r="V271" s="124"/>
    </row>
    <row r="272" spans="1:22" ht="12.75" customHeight="1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</row>
    <row r="273" spans="1:22" ht="12.75" customHeight="1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</row>
    <row r="274" spans="1:22" ht="12.75" customHeight="1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</row>
    <row r="275" spans="1:22" ht="12.75" customHeight="1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</row>
    <row r="276" spans="1:22" ht="12.75" customHeight="1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</row>
    <row r="277" spans="1:22" ht="12.75" customHeight="1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</row>
    <row r="278" spans="1:22" ht="12.75" customHeight="1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</row>
    <row r="279" spans="1:22" ht="12.75" customHeight="1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</row>
    <row r="280" spans="1:22" ht="12.75" customHeight="1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</row>
    <row r="281" spans="1:22" ht="12.75" customHeight="1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</row>
    <row r="282" spans="1:22" ht="12.75" customHeight="1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</row>
    <row r="283" spans="1:22" ht="12.75" customHeight="1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</row>
    <row r="284" spans="1:22" ht="12.75" customHeight="1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</row>
    <row r="285" spans="1:22" ht="12.75" customHeight="1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</row>
    <row r="286" spans="1:22" ht="12.75" customHeight="1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</row>
    <row r="287" spans="1:22" ht="12.75" customHeight="1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</row>
    <row r="288" spans="1:22" ht="12.75" customHeight="1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</row>
    <row r="289" spans="1:22" ht="12.75" customHeight="1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</row>
    <row r="290" spans="1:22" ht="12.75" customHeight="1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</row>
    <row r="291" spans="1:22" ht="12.75" customHeight="1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</row>
    <row r="292" spans="1:22" ht="12.75" customHeight="1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</row>
    <row r="293" spans="1:22" ht="12.75" customHeight="1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</row>
    <row r="294" spans="1:22" ht="12.75" customHeight="1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</row>
    <row r="295" spans="1:22" ht="12.75" customHeight="1">
      <c r="A295" s="124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</row>
    <row r="296" spans="1:22" ht="12.75" customHeight="1">
      <c r="A296" s="124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</row>
    <row r="297" spans="1:22" ht="12.75" customHeight="1">
      <c r="A297" s="124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</row>
    <row r="298" spans="1:22" ht="12.75" customHeight="1">
      <c r="A298" s="124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</row>
    <row r="299" spans="1:22" ht="12.75" customHeight="1">
      <c r="A299" s="124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</row>
    <row r="300" spans="1:22" ht="12.75" customHeight="1">
      <c r="A300" s="124"/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</row>
    <row r="301" spans="1:22" ht="12.75" customHeight="1">
      <c r="A301" s="124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</row>
    <row r="302" spans="1:22" ht="12.75" customHeight="1">
      <c r="A302" s="124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</row>
    <row r="303" spans="1:22" ht="12.75" customHeight="1">
      <c r="A303" s="124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</row>
    <row r="304" spans="1:22" ht="12.75" customHeight="1">
      <c r="A304" s="124"/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</row>
    <row r="305" spans="1:22" ht="12.75" customHeight="1">
      <c r="A305" s="124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</row>
    <row r="306" spans="1:22" ht="12.75" customHeight="1">
      <c r="A306" s="124"/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</row>
    <row r="307" spans="1:22" ht="12.75" customHeight="1">
      <c r="A307" s="124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</row>
    <row r="308" spans="1:22" ht="12.75" customHeight="1">
      <c r="A308" s="124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</row>
    <row r="309" spans="1:22" ht="12.75" customHeight="1">
      <c r="A309" s="124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</row>
    <row r="310" spans="1:22" ht="12.75" customHeight="1">
      <c r="A310" s="124"/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</row>
    <row r="311" spans="1:22" ht="12.75" customHeight="1">
      <c r="A311" s="124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</row>
    <row r="312" spans="1:22" ht="12.75" customHeight="1">
      <c r="A312" s="124"/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</row>
    <row r="313" spans="1:22" ht="12.75" customHeight="1">
      <c r="A313" s="124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</row>
    <row r="314" spans="1:22" ht="12.75" customHeight="1">
      <c r="A314" s="124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</row>
    <row r="315" spans="1:22" ht="12.75" customHeight="1">
      <c r="A315" s="124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</row>
    <row r="316" spans="1:22" ht="12.75" customHeight="1">
      <c r="A316" s="124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</row>
    <row r="317" spans="1:22" ht="12.75" customHeight="1">
      <c r="A317" s="124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</row>
    <row r="318" spans="1:22" ht="12.75" customHeight="1">
      <c r="A318" s="124"/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</row>
    <row r="319" spans="1:22" ht="12.75" customHeight="1">
      <c r="A319" s="124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</row>
    <row r="320" spans="1:22" ht="12.75" customHeight="1">
      <c r="A320" s="124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</row>
    <row r="321" spans="1:22" ht="12.75" customHeight="1">
      <c r="A321" s="124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</row>
    <row r="322" spans="1:22" ht="12.75" customHeight="1">
      <c r="A322" s="124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</row>
    <row r="323" spans="1:22" ht="12.75" customHeight="1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</row>
    <row r="324" spans="1:22" ht="12.75" customHeight="1">
      <c r="A324" s="124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</row>
    <row r="325" spans="1:22" ht="12.75" customHeight="1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</row>
    <row r="326" spans="1:22" ht="12.75" customHeight="1">
      <c r="A326" s="124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</row>
    <row r="327" spans="1:22" ht="12.75" customHeight="1">
      <c r="A327" s="124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</row>
    <row r="328" spans="1:22" ht="12.75" customHeight="1">
      <c r="A328" s="124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</row>
    <row r="329" spans="1:22" ht="12.75" customHeight="1">
      <c r="A329" s="124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</row>
    <row r="330" spans="1:22" ht="12.75" customHeight="1">
      <c r="A330" s="124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</row>
    <row r="331" spans="1:22" ht="12.75" customHeight="1">
      <c r="A331" s="124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</row>
    <row r="332" spans="1:22" ht="12.75" customHeight="1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</row>
    <row r="333" spans="1:22" ht="12.75" customHeight="1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</row>
    <row r="334" spans="1:22" ht="12.75" customHeight="1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</row>
    <row r="335" spans="1:22" ht="12.75" customHeight="1">
      <c r="A335" s="124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</row>
    <row r="336" spans="1:22" ht="12.75" customHeight="1">
      <c r="A336" s="124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</row>
    <row r="337" spans="1:22" ht="12.75" customHeight="1">
      <c r="A337" s="124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</row>
    <row r="338" spans="1:22" ht="12.75" customHeight="1">
      <c r="A338" s="124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</row>
    <row r="339" spans="1:22" ht="12.75" customHeight="1">
      <c r="A339" s="124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</row>
    <row r="340" spans="1:22" ht="12.75" customHeight="1">
      <c r="A340" s="124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</row>
    <row r="341" spans="1:22" ht="12.75" customHeight="1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</row>
    <row r="342" spans="1:22" ht="12.75" customHeight="1">
      <c r="A342" s="124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</row>
    <row r="343" spans="1:22" ht="12.75" customHeight="1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</row>
    <row r="344" spans="1:22" ht="12.75" customHeight="1">
      <c r="A344" s="124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</row>
    <row r="345" spans="1:22" ht="12.75" customHeight="1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</row>
    <row r="346" spans="1:22" ht="12.75" customHeight="1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</row>
    <row r="347" spans="1:22" ht="12.75" customHeight="1">
      <c r="A347" s="124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</row>
    <row r="348" spans="1:22" ht="12.75" customHeight="1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</row>
    <row r="349" spans="1:22" ht="12.75" customHeight="1">
      <c r="A349" s="124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</row>
    <row r="350" spans="1:22" ht="12.75" customHeight="1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</row>
    <row r="351" spans="1:22" ht="12.75" customHeight="1">
      <c r="A351" s="124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</row>
    <row r="352" spans="1:22" ht="12.75" customHeight="1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</row>
    <row r="353" spans="1:22" ht="12.75" customHeight="1">
      <c r="A353" s="124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</row>
    <row r="354" spans="1:22" ht="12.75" customHeight="1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</row>
    <row r="355" spans="1:22" ht="12.75" customHeight="1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</row>
    <row r="356" spans="1:22" ht="12.75" customHeight="1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</row>
    <row r="357" spans="1:22" ht="12.75" customHeight="1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</row>
    <row r="358" spans="1:22" ht="12.75" customHeight="1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</row>
    <row r="359" spans="1:22" ht="12.75" customHeight="1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</row>
    <row r="360" spans="1:22" ht="12.75" customHeight="1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</row>
    <row r="361" spans="1:22" ht="12.75" customHeight="1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</row>
    <row r="362" spans="1:22" ht="12.75" customHeight="1">
      <c r="A362" s="124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</row>
    <row r="363" spans="1:22" ht="12.75" customHeight="1">
      <c r="A363" s="124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</row>
    <row r="364" spans="1:22" ht="12.75" customHeight="1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</row>
    <row r="365" spans="1:22" ht="12.75" customHeight="1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</row>
    <row r="366" spans="1:22" ht="12.75" customHeight="1">
      <c r="A366" s="124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</row>
    <row r="367" spans="1:22" ht="12.75" customHeight="1">
      <c r="A367" s="124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</row>
    <row r="368" spans="1:22" ht="12.75" customHeight="1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</row>
    <row r="369" spans="1:22" ht="12.75" customHeight="1">
      <c r="A369" s="124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</row>
    <row r="370" spans="1:22" ht="12.75" customHeight="1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</row>
    <row r="371" spans="1:22" ht="12.75" customHeight="1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</row>
    <row r="372" spans="1:22" ht="12.75" customHeight="1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</row>
    <row r="373" spans="1:22" ht="12.75" customHeight="1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</row>
    <row r="374" spans="1:22" ht="12.75" customHeight="1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</row>
    <row r="375" spans="1:22" ht="12.75" customHeight="1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</row>
    <row r="376" spans="1:22" ht="12.75" customHeight="1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</row>
    <row r="377" spans="1:22" ht="12.75" customHeight="1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</row>
    <row r="378" spans="1:22" ht="12.75" customHeight="1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</row>
    <row r="379" spans="1:22" ht="12.75" customHeight="1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</row>
    <row r="380" spans="1:22" ht="12.75" customHeight="1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</row>
    <row r="381" spans="1:22" ht="12.75" customHeight="1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</row>
    <row r="382" spans="1:22" ht="12.75" customHeight="1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</row>
    <row r="383" spans="1:22" ht="12.75" customHeight="1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</row>
    <row r="384" spans="1:22" ht="12.75" customHeight="1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</row>
    <row r="385" spans="1:22" ht="12.75" customHeight="1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</row>
    <row r="386" spans="1:22" ht="12.75" customHeight="1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</row>
    <row r="387" spans="1:22" ht="12.75" customHeight="1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</row>
    <row r="388" spans="1:22" ht="12.75" customHeight="1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</row>
    <row r="389" spans="1:22" ht="12.75" customHeight="1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</row>
    <row r="390" spans="1:22" ht="12.75" customHeight="1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</row>
    <row r="391" spans="1:22" ht="12.75" customHeight="1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</row>
    <row r="392" spans="1:22" ht="12.75" customHeight="1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</row>
    <row r="393" spans="1:22" ht="12.75" customHeight="1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</row>
    <row r="394" spans="1:22" ht="12.75" customHeight="1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</row>
    <row r="395" spans="1:22" ht="12.75" customHeight="1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</row>
    <row r="396" spans="1:22" ht="12.75" customHeight="1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</row>
    <row r="397" spans="1:22" ht="12.75" customHeight="1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</row>
    <row r="398" spans="1:22" ht="12.75" customHeight="1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</row>
    <row r="399" spans="1:22" ht="12.75" customHeight="1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</row>
    <row r="400" spans="1:22" ht="12.75" customHeight="1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</row>
    <row r="401" spans="1:22" ht="12.75" customHeight="1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</row>
    <row r="402" spans="1:22" ht="12.75" customHeight="1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</row>
    <row r="403" spans="1:22" ht="12.75" customHeight="1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</row>
    <row r="404" spans="1:22" ht="12.75" customHeight="1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</row>
    <row r="405" spans="1:22" ht="12.75" customHeight="1">
      <c r="A405" s="124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</row>
    <row r="406" spans="1:22" ht="12.75" customHeight="1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</row>
    <row r="407" spans="1:22" ht="12.75" customHeight="1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</row>
    <row r="408" spans="1:22" ht="12.75" customHeight="1">
      <c r="A408" s="124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</row>
    <row r="409" spans="1:22" ht="12.75" customHeight="1">
      <c r="A409" s="124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</row>
    <row r="410" spans="1:22" ht="12.75" customHeight="1">
      <c r="A410" s="124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</row>
    <row r="411" spans="1:22" ht="12.75" customHeight="1">
      <c r="A411" s="124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</row>
    <row r="412" spans="1:22" ht="12.75" customHeight="1">
      <c r="A412" s="124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</row>
    <row r="413" spans="1:22" ht="12.75" customHeight="1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</row>
    <row r="414" spans="1:22" ht="12.75" customHeight="1">
      <c r="A414" s="124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</row>
    <row r="415" spans="1:22" ht="12.75" customHeight="1">
      <c r="A415" s="124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</row>
    <row r="416" spans="1:22" ht="12.75" customHeight="1">
      <c r="A416" s="124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</row>
    <row r="417" spans="1:22" ht="12.75" customHeight="1">
      <c r="A417" s="124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</row>
    <row r="418" spans="1:22" ht="12.75" customHeight="1">
      <c r="A418" s="124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</row>
    <row r="419" spans="1:22" ht="12.75" customHeight="1">
      <c r="A419" s="124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</row>
    <row r="420" spans="1:22" ht="12.75" customHeight="1">
      <c r="A420" s="124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</row>
    <row r="421" spans="1:22" ht="12.75" customHeight="1">
      <c r="A421" s="124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</row>
    <row r="422" spans="1:22" ht="12.75" customHeight="1">
      <c r="A422" s="124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</row>
    <row r="423" spans="1:22" ht="12.75" customHeight="1">
      <c r="A423" s="124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</row>
    <row r="424" spans="1:22" ht="12.75" customHeight="1">
      <c r="A424" s="124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</row>
    <row r="425" spans="1:22" ht="12.75" customHeight="1">
      <c r="A425" s="124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</row>
    <row r="426" spans="1:22" ht="12.75" customHeight="1">
      <c r="A426" s="124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</row>
    <row r="427" spans="1:22" ht="12.75" customHeight="1">
      <c r="A427" s="124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</row>
    <row r="428" spans="1:22" ht="12.75" customHeight="1">
      <c r="A428" s="124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</row>
    <row r="429" spans="1:22" ht="12.75" customHeight="1">
      <c r="A429" s="124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</row>
    <row r="430" spans="1:22" ht="12.75" customHeight="1">
      <c r="A430" s="124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</row>
    <row r="431" spans="1:22" ht="12.75" customHeight="1">
      <c r="A431" s="124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</row>
    <row r="432" spans="1:22" ht="12.75" customHeight="1">
      <c r="A432" s="124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</row>
    <row r="433" spans="1:22" ht="12.75" customHeight="1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</row>
    <row r="434" spans="1:22" ht="12.75" customHeight="1">
      <c r="A434" s="124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</row>
    <row r="435" spans="1:22" ht="12.75" customHeight="1">
      <c r="A435" s="124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</row>
    <row r="436" spans="1:22" ht="12.75" customHeight="1">
      <c r="A436" s="124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</row>
    <row r="437" spans="1:22" ht="12.75" customHeight="1">
      <c r="A437" s="124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</row>
    <row r="438" spans="1:22" ht="12.75" customHeight="1">
      <c r="A438" s="124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</row>
    <row r="439" spans="1:22" ht="12.75" customHeight="1">
      <c r="A439" s="124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</row>
    <row r="440" spans="1:22" ht="12.75" customHeight="1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</row>
    <row r="441" spans="1:22" ht="12.75" customHeight="1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</row>
    <row r="442" spans="1:22" ht="12.75" customHeight="1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</row>
    <row r="443" spans="1:22" ht="12.75" customHeight="1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</row>
    <row r="444" spans="1:22" ht="12.75" customHeight="1">
      <c r="A444" s="124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</row>
    <row r="445" spans="1:22" ht="12.75" customHeight="1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</row>
    <row r="446" spans="1:22" ht="12.75" customHeight="1">
      <c r="A446" s="124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</row>
    <row r="447" spans="1:22" ht="12.75" customHeight="1">
      <c r="A447" s="124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</row>
    <row r="448" spans="1:22" ht="12.75" customHeight="1">
      <c r="A448" s="124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</row>
    <row r="449" spans="1:22" ht="12.75" customHeight="1">
      <c r="A449" s="124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</row>
    <row r="450" spans="1:22" ht="12.75" customHeight="1">
      <c r="A450" s="124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</row>
    <row r="451" spans="1:22" ht="12.75" customHeight="1">
      <c r="A451" s="124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</row>
    <row r="452" spans="1:22" ht="12.75" customHeight="1">
      <c r="A452" s="124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</row>
    <row r="453" spans="1:22" ht="12.75" customHeight="1">
      <c r="A453" s="124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</row>
    <row r="454" spans="1:22" ht="12.75" customHeight="1">
      <c r="A454" s="124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</row>
    <row r="455" spans="1:22" ht="12.75" customHeight="1">
      <c r="A455" s="124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</row>
    <row r="456" spans="1:22" ht="12.75" customHeight="1">
      <c r="A456" s="124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</row>
    <row r="457" spans="1:22" ht="12.75" customHeight="1">
      <c r="A457" s="124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</row>
    <row r="458" spans="1:22" ht="12.75" customHeight="1">
      <c r="A458" s="124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</row>
    <row r="459" spans="1:22" ht="12.75" customHeight="1">
      <c r="A459" s="124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</row>
    <row r="460" spans="1:22" ht="12.75" customHeight="1">
      <c r="A460" s="124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</row>
    <row r="461" spans="1:22" ht="12.75" customHeight="1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</row>
    <row r="462" spans="1:22" ht="12.75" customHeight="1">
      <c r="A462" s="124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</row>
    <row r="463" spans="1:22" ht="12.75" customHeight="1">
      <c r="A463" s="124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</row>
    <row r="464" spans="1:22" ht="12.75" customHeight="1">
      <c r="A464" s="124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</row>
    <row r="465" spans="1:22" ht="12.75" customHeight="1">
      <c r="A465" s="124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</row>
    <row r="466" spans="1:22" ht="12.75" customHeight="1">
      <c r="A466" s="124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</row>
    <row r="467" spans="1:22" ht="12.75" customHeight="1">
      <c r="A467" s="124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</row>
    <row r="468" spans="1:22" ht="12.75" customHeight="1">
      <c r="A468" s="124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</row>
    <row r="469" spans="1:22" ht="12.75" customHeight="1">
      <c r="A469" s="124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</row>
    <row r="470" spans="1:22" ht="15.75" customHeight="1">
      <c r="A470" s="124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</row>
    <row r="471" spans="1:22" ht="15.75" customHeight="1">
      <c r="A471" s="124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</row>
    <row r="472" spans="1:22" ht="15.75" customHeight="1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</row>
    <row r="473" spans="1:22" ht="15.75" customHeight="1">
      <c r="A473" s="124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</row>
    <row r="474" spans="1:22" ht="15.75" customHeight="1">
      <c r="A474" s="124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</row>
    <row r="475" spans="1:22" ht="15.75" customHeight="1">
      <c r="A475" s="124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</row>
    <row r="476" spans="1:22" ht="15.75" customHeight="1">
      <c r="A476" s="124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</row>
    <row r="477" spans="1:22" ht="15.75" customHeight="1">
      <c r="A477" s="124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</row>
    <row r="478" spans="1:22" ht="15.75" customHeight="1">
      <c r="A478" s="124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</row>
    <row r="479" spans="1:22" ht="15.75" customHeight="1">
      <c r="A479" s="124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</row>
    <row r="480" spans="1:22" ht="15.75" customHeight="1">
      <c r="A480" s="124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</row>
    <row r="481" spans="1:22" ht="15.75" customHeight="1">
      <c r="A481" s="124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</row>
    <row r="482" spans="1:22" ht="15.75" customHeight="1">
      <c r="A482" s="124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</row>
    <row r="483" spans="1:22" ht="15.75" customHeight="1">
      <c r="A483" s="124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</row>
    <row r="484" spans="1:22" ht="15.75" customHeight="1">
      <c r="A484" s="124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</row>
    <row r="485" spans="1:22" ht="15.75" customHeight="1">
      <c r="A485" s="124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</row>
    <row r="486" spans="1:22" ht="15.75" customHeight="1">
      <c r="A486" s="124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</row>
    <row r="487" spans="1:22" ht="15.75" customHeight="1">
      <c r="A487" s="124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</row>
    <row r="488" spans="1:22" ht="15.75" customHeight="1">
      <c r="A488" s="124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</row>
    <row r="489" spans="1:22" ht="15.75" customHeight="1">
      <c r="A489" s="124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</row>
    <row r="490" spans="1:22" ht="15.75" customHeight="1">
      <c r="A490" s="124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</row>
    <row r="491" spans="1:22" ht="15.75" customHeight="1">
      <c r="A491" s="124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</row>
    <row r="492" spans="1:22" ht="15.75" customHeight="1">
      <c r="A492" s="124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</row>
    <row r="493" spans="1:22" ht="15.75" customHeight="1">
      <c r="A493" s="124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</row>
    <row r="494" spans="1:22" ht="15.75" customHeight="1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</row>
    <row r="495" spans="1:22" ht="15.75" customHeight="1">
      <c r="A495" s="124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</row>
    <row r="496" spans="1:22" ht="15.75" customHeight="1">
      <c r="A496" s="124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</row>
    <row r="497" spans="1:22" ht="15.75" customHeight="1">
      <c r="A497" s="124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</row>
    <row r="498" spans="1:22" ht="15.75" customHeight="1">
      <c r="A498" s="124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</row>
    <row r="499" spans="1:22" ht="15.75" customHeight="1">
      <c r="A499" s="124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</row>
    <row r="500" spans="1:22" ht="15.75" customHeight="1">
      <c r="A500" s="124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</row>
    <row r="501" spans="1:22" ht="15.75" customHeight="1">
      <c r="A501" s="124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</row>
    <row r="502" spans="1:22" ht="15.75" customHeight="1">
      <c r="A502" s="124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</row>
    <row r="503" spans="1:22" ht="15.75" customHeight="1">
      <c r="A503" s="124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</row>
    <row r="504" spans="1:22" ht="15.75" customHeight="1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</row>
    <row r="505" spans="1:22" ht="15.75" customHeight="1">
      <c r="A505" s="124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</row>
    <row r="506" spans="1:22" ht="15.75" customHeight="1">
      <c r="A506" s="124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</row>
    <row r="507" spans="1:22" ht="15.75" customHeight="1">
      <c r="A507" s="124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</row>
    <row r="508" spans="1:22" ht="15.75" customHeight="1">
      <c r="A508" s="124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</row>
    <row r="509" spans="1:22" ht="15.75" customHeight="1">
      <c r="A509" s="124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</row>
    <row r="510" spans="1:22" ht="15.75" customHeight="1">
      <c r="A510" s="124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</row>
    <row r="511" spans="1:22" ht="15.75" customHeight="1">
      <c r="A511" s="124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</row>
    <row r="512" spans="1:22" ht="15.75" customHeight="1">
      <c r="A512" s="124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</row>
    <row r="513" spans="1:22" ht="15.75" customHeight="1">
      <c r="A513" s="124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</row>
    <row r="514" spans="1:22" ht="15.75" customHeight="1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</row>
    <row r="515" spans="1:22" ht="15.75" customHeight="1">
      <c r="A515" s="124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</row>
    <row r="516" spans="1:22" ht="15.75" customHeight="1">
      <c r="A516" s="124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</row>
    <row r="517" spans="1:22" ht="15.75" customHeight="1">
      <c r="A517" s="124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</row>
    <row r="518" spans="1:22" ht="15.75" customHeight="1">
      <c r="A518" s="124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</row>
    <row r="519" spans="1:22" ht="15.75" customHeight="1">
      <c r="A519" s="124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</row>
    <row r="520" spans="1:22" ht="15.75" customHeight="1">
      <c r="A520" s="124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</row>
    <row r="521" spans="1:22" ht="15.75" customHeight="1">
      <c r="A521" s="124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</row>
    <row r="522" spans="1:22" ht="15.75" customHeight="1">
      <c r="A522" s="124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</row>
    <row r="523" spans="1:22" ht="15.75" customHeight="1">
      <c r="A523" s="124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</row>
    <row r="524" spans="1:22" ht="15.75" customHeight="1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</row>
    <row r="525" spans="1:22" ht="15.75" customHeight="1">
      <c r="A525" s="124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</row>
    <row r="526" spans="1:22" ht="15.75" customHeight="1">
      <c r="A526" s="124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</row>
    <row r="527" spans="1:22" ht="15.75" customHeight="1">
      <c r="A527" s="124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</row>
    <row r="528" spans="1:22" ht="15.75" customHeight="1">
      <c r="A528" s="124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</row>
    <row r="529" spans="1:22" ht="15.75" customHeight="1">
      <c r="A529" s="12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</row>
    <row r="530" spans="1:22" ht="15.75" customHeight="1">
      <c r="A530" s="12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</row>
    <row r="531" spans="1:22" ht="15.75" customHeight="1">
      <c r="A531" s="124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</row>
    <row r="532" spans="1:22" ht="15.75" customHeight="1">
      <c r="A532" s="124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</row>
    <row r="533" spans="1:22" ht="15.75" customHeight="1">
      <c r="A533" s="124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</row>
    <row r="534" spans="1:22" ht="15.75" customHeight="1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</row>
    <row r="535" spans="1:22" ht="15.75" customHeight="1">
      <c r="A535" s="124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</row>
    <row r="536" spans="1:22" ht="15.75" customHeight="1">
      <c r="A536" s="124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</row>
    <row r="537" spans="1:22" ht="15.75" customHeight="1">
      <c r="A537" s="124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</row>
    <row r="538" spans="1:22" ht="15.75" customHeight="1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</row>
    <row r="539" spans="1:22" ht="15.75" customHeight="1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</row>
    <row r="540" spans="1:22" ht="15.75" customHeight="1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</row>
    <row r="541" spans="1:22" ht="15.75" customHeight="1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</row>
    <row r="542" spans="1:22" ht="15.75" customHeight="1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</row>
    <row r="543" spans="1:22" ht="15.75" customHeight="1">
      <c r="A543" s="124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</row>
    <row r="544" spans="1:22" ht="15.75" customHeight="1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</row>
    <row r="545" spans="1:22" ht="15.75" customHeight="1">
      <c r="A545" s="124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</row>
    <row r="546" spans="1:22" ht="15.75" customHeight="1">
      <c r="A546" s="124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</row>
    <row r="547" spans="1:22" ht="15.75" customHeight="1">
      <c r="A547" s="124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</row>
    <row r="548" spans="1:22" ht="15.75" customHeight="1">
      <c r="A548" s="124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</row>
    <row r="549" spans="1:22" ht="15.75" customHeight="1">
      <c r="A549" s="124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</row>
    <row r="550" spans="1:22" ht="15.75" customHeight="1">
      <c r="A550" s="124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</row>
    <row r="551" spans="1:22" ht="15.75" customHeight="1">
      <c r="A551" s="124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</row>
    <row r="552" spans="1:22" ht="15.75" customHeight="1">
      <c r="A552" s="124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</row>
    <row r="553" spans="1:22" ht="15.75" customHeight="1">
      <c r="A553" s="124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</row>
    <row r="554" spans="1:22" ht="15.75" customHeight="1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</row>
    <row r="555" spans="1:22" ht="15.75" customHeight="1">
      <c r="A555" s="124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</row>
    <row r="556" spans="1:22" ht="15.75" customHeight="1">
      <c r="A556" s="124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</row>
    <row r="557" spans="1:22" ht="15.75" customHeight="1">
      <c r="A557" s="124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</row>
    <row r="558" spans="1:22" ht="15.75" customHeight="1">
      <c r="A558" s="124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</row>
    <row r="559" spans="1:22" ht="15.75" customHeight="1">
      <c r="A559" s="124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</row>
    <row r="560" spans="1:22" ht="15.75" customHeight="1">
      <c r="A560" s="124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</row>
    <row r="561" spans="1:22" ht="15.75" customHeight="1">
      <c r="A561" s="124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</row>
    <row r="562" spans="1:22" ht="15.75" customHeight="1">
      <c r="A562" s="124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</row>
    <row r="563" spans="1:22" ht="15.75" customHeight="1">
      <c r="A563" s="124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</row>
    <row r="564" spans="1:22" ht="15.75" customHeight="1">
      <c r="A564" s="124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</row>
    <row r="565" spans="1:22" ht="15.75" customHeight="1">
      <c r="A565" s="124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</row>
    <row r="566" spans="1:22" ht="15.75" customHeight="1">
      <c r="A566" s="124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</row>
    <row r="567" spans="1:22" ht="15.75" customHeight="1">
      <c r="A567" s="124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</row>
    <row r="568" spans="1:22" ht="15.75" customHeight="1">
      <c r="A568" s="124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</row>
    <row r="569" spans="1:22" ht="15.75" customHeight="1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</row>
    <row r="570" spans="1:22" ht="15.75" customHeight="1">
      <c r="A570" s="124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</row>
    <row r="571" spans="1:22" ht="15.75" customHeight="1">
      <c r="A571" s="124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</row>
    <row r="572" spans="1:22" ht="15.75" customHeight="1">
      <c r="A572" s="124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</row>
    <row r="573" spans="1:22" ht="15.75" customHeight="1">
      <c r="A573" s="124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</row>
    <row r="574" spans="1:22" ht="15.75" customHeight="1">
      <c r="A574" s="124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</row>
    <row r="575" spans="1:22" ht="15.75" customHeight="1">
      <c r="A575" s="124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</row>
    <row r="576" spans="1:22" ht="15.75" customHeight="1">
      <c r="A576" s="124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</row>
    <row r="577" spans="1:22" ht="15.75" customHeight="1">
      <c r="A577" s="124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</row>
    <row r="578" spans="1:22" ht="15.75" customHeight="1">
      <c r="A578" s="124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</row>
    <row r="579" spans="1:22" ht="15.75" customHeight="1">
      <c r="A579" s="124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</row>
    <row r="580" spans="1:22" ht="15.75" customHeight="1">
      <c r="A580" s="124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</row>
    <row r="581" spans="1:22" ht="15.75" customHeight="1">
      <c r="A581" s="124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</row>
    <row r="582" spans="1:22" ht="15.75" customHeight="1">
      <c r="A582" s="124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</row>
    <row r="583" spans="1:22" ht="15.75" customHeight="1">
      <c r="A583" s="124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</row>
    <row r="584" spans="1:22" ht="15.75" customHeight="1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</row>
    <row r="585" spans="1:22" ht="15.75" customHeight="1">
      <c r="A585" s="124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</row>
    <row r="586" spans="1:22" ht="15.75" customHeight="1">
      <c r="A586" s="124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</row>
    <row r="587" spans="1:22" ht="15.75" customHeight="1">
      <c r="A587" s="124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</row>
    <row r="588" spans="1:22" ht="15.75" customHeight="1">
      <c r="A588" s="124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</row>
    <row r="589" spans="1:22" ht="15.75" customHeight="1">
      <c r="A589" s="124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</row>
    <row r="590" spans="1:22" ht="15.75" customHeight="1">
      <c r="A590" s="124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</row>
    <row r="591" spans="1:22" ht="15.75" customHeight="1">
      <c r="A591" s="124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</row>
    <row r="592" spans="1:22" ht="15.75" customHeight="1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</row>
    <row r="593" spans="1:22" ht="15.75" customHeight="1">
      <c r="A593" s="124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</row>
    <row r="594" spans="1:22" ht="15.75" customHeight="1">
      <c r="A594" s="124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</row>
    <row r="595" spans="1:22" ht="15.75" customHeight="1">
      <c r="A595" s="124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</row>
    <row r="596" spans="1:22" ht="15.75" customHeight="1">
      <c r="A596" s="124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</row>
    <row r="597" spans="1:22" ht="15.75" customHeight="1">
      <c r="A597" s="124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</row>
    <row r="598" spans="1:22" ht="15.75" customHeight="1">
      <c r="A598" s="124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</row>
    <row r="599" spans="1:22" ht="15.75" customHeight="1">
      <c r="A599" s="124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</row>
    <row r="600" spans="1:22" ht="15.75" customHeight="1">
      <c r="A600" s="124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</row>
    <row r="601" spans="1:22" ht="15.75" customHeight="1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</row>
    <row r="602" spans="1:22" ht="15.75" customHeight="1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</row>
    <row r="603" spans="1:22" ht="15.75" customHeight="1">
      <c r="A603" s="124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</row>
    <row r="604" spans="1:22" ht="15.75" customHeight="1">
      <c r="A604" s="124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</row>
    <row r="605" spans="1:22" ht="15.75" customHeight="1">
      <c r="A605" s="124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</row>
    <row r="606" spans="1:22" ht="15.75" customHeight="1">
      <c r="A606" s="124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</row>
    <row r="607" spans="1:22" ht="15.75" customHeight="1">
      <c r="A607" s="124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</row>
    <row r="608" spans="1:22" ht="15.75" customHeight="1">
      <c r="A608" s="124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</row>
    <row r="609" spans="1:22" ht="15.75" customHeight="1">
      <c r="A609" s="124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</row>
    <row r="610" spans="1:22" ht="15.75" customHeight="1">
      <c r="A610" s="124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</row>
    <row r="611" spans="1:22" ht="15.75" customHeight="1">
      <c r="A611" s="124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</row>
    <row r="612" spans="1:22" ht="15.75" customHeight="1">
      <c r="A612" s="124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</row>
    <row r="613" spans="1:22" ht="15.75" customHeight="1">
      <c r="A613" s="124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</row>
    <row r="614" spans="1:22" ht="15.75" customHeight="1">
      <c r="A614" s="124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</row>
    <row r="615" spans="1:22" ht="15.75" customHeight="1">
      <c r="A615" s="124"/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</row>
    <row r="616" spans="1:22" ht="15.75" customHeight="1">
      <c r="A616" s="124"/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</row>
    <row r="617" spans="1:22" ht="15.75" customHeight="1">
      <c r="A617" s="124"/>
      <c r="B617" s="124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</row>
    <row r="618" spans="1:22" ht="15.75" customHeight="1">
      <c r="A618" s="124"/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</row>
    <row r="619" spans="1:22" ht="15.75" customHeight="1">
      <c r="A619" s="124"/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</row>
    <row r="620" spans="1:22" ht="15.75" customHeight="1">
      <c r="A620" s="124"/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</row>
    <row r="621" spans="1:22" ht="15.75" customHeight="1">
      <c r="A621" s="124"/>
      <c r="B621" s="124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</row>
    <row r="622" spans="1:22" ht="15.75" customHeight="1">
      <c r="A622" s="124"/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</row>
    <row r="623" spans="1:22" ht="15.75" customHeight="1">
      <c r="A623" s="124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</row>
    <row r="624" spans="1:22" ht="15.75" customHeight="1">
      <c r="A624" s="124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</row>
    <row r="625" spans="1:22" ht="15.75" customHeight="1">
      <c r="A625" s="124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</row>
    <row r="626" spans="1:22" ht="15.75" customHeight="1">
      <c r="A626" s="124"/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</row>
    <row r="627" spans="1:22" ht="15.75" customHeight="1">
      <c r="A627" s="124"/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</row>
    <row r="628" spans="1:22" ht="15.75" customHeight="1">
      <c r="A628" s="124"/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</row>
    <row r="629" spans="1:22" ht="15.75" customHeight="1">
      <c r="A629" s="124"/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</row>
    <row r="630" spans="1:22" ht="15.75" customHeight="1">
      <c r="A630" s="124"/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</row>
    <row r="631" spans="1:22" ht="15.75" customHeight="1">
      <c r="A631" s="124"/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</row>
    <row r="632" spans="1:22" ht="15.75" customHeight="1">
      <c r="A632" s="124"/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</row>
    <row r="633" spans="1:22" ht="15.75" customHeight="1">
      <c r="A633" s="124"/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</row>
    <row r="634" spans="1:22" ht="15.75" customHeight="1">
      <c r="A634" s="124"/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</row>
    <row r="635" spans="1:22" ht="15.75" customHeight="1">
      <c r="A635" s="124"/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</row>
    <row r="636" spans="1:22" ht="15.75" customHeight="1">
      <c r="A636" s="124"/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</row>
    <row r="637" spans="1:22" ht="15.75" customHeight="1">
      <c r="A637" s="124"/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</row>
    <row r="638" spans="1:22" ht="15.75" customHeight="1">
      <c r="A638" s="124"/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</row>
    <row r="639" spans="1:22" ht="15.75" customHeight="1">
      <c r="A639" s="124"/>
      <c r="B639" s="124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</row>
    <row r="640" spans="1:22" ht="15.75" customHeight="1">
      <c r="A640" s="124"/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</row>
    <row r="641" spans="1:22" ht="15.75" customHeight="1">
      <c r="A641" s="124"/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</row>
    <row r="642" spans="1:22" ht="15.75" customHeight="1">
      <c r="A642" s="124"/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</row>
    <row r="643" spans="1:22" ht="15.75" customHeight="1">
      <c r="A643" s="124"/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</row>
    <row r="644" spans="1:22" ht="15.75" customHeight="1">
      <c r="A644" s="124"/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</row>
    <row r="645" spans="1:22" ht="15.75" customHeight="1">
      <c r="A645" s="124"/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</row>
    <row r="646" spans="1:22" ht="15.75" customHeight="1">
      <c r="A646" s="124"/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</row>
    <row r="647" spans="1:22" ht="15.75" customHeight="1">
      <c r="A647" s="124"/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</row>
    <row r="648" spans="1:22" ht="15.75" customHeight="1">
      <c r="A648" s="124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</row>
    <row r="649" spans="1:22" ht="15.75" customHeight="1">
      <c r="A649" s="124"/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</row>
    <row r="650" spans="1:22" ht="15.75" customHeight="1">
      <c r="A650" s="124"/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</row>
    <row r="651" spans="1:22" ht="15.75" customHeight="1">
      <c r="A651" s="124"/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</row>
    <row r="652" spans="1:22" ht="15.75" customHeight="1">
      <c r="A652" s="124"/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</row>
    <row r="653" spans="1:22" ht="15.75" customHeight="1">
      <c r="A653" s="124"/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</row>
    <row r="654" spans="1:22" ht="15.75" customHeight="1">
      <c r="A654" s="124"/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</row>
    <row r="655" spans="1:22" ht="15.75" customHeight="1">
      <c r="A655" s="124"/>
      <c r="B655" s="124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</row>
    <row r="656" spans="1:22" ht="15.75" customHeight="1">
      <c r="A656" s="124"/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</row>
    <row r="657" spans="1:22" ht="15.75" customHeight="1">
      <c r="A657" s="124"/>
      <c r="B657" s="124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</row>
    <row r="658" spans="1:22" ht="15.75" customHeight="1">
      <c r="A658" s="124"/>
      <c r="B658" s="124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</row>
    <row r="659" spans="1:22" ht="15.75" customHeight="1">
      <c r="A659" s="124"/>
      <c r="B659" s="124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</row>
    <row r="660" spans="1:22" ht="15.75" customHeight="1">
      <c r="A660" s="124"/>
      <c r="B660" s="124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</row>
    <row r="661" spans="1:22" ht="15.75" customHeight="1">
      <c r="A661" s="124"/>
      <c r="B661" s="124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</row>
    <row r="662" spans="1:22" ht="15.75" customHeight="1">
      <c r="A662" s="124"/>
      <c r="B662" s="124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</row>
    <row r="663" spans="1:22" ht="15.75" customHeight="1">
      <c r="A663" s="124"/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</row>
    <row r="664" spans="1:22" ht="15.75" customHeight="1">
      <c r="A664" s="124"/>
      <c r="B664" s="124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</row>
    <row r="665" spans="1:22" ht="15.75" customHeight="1">
      <c r="A665" s="124"/>
      <c r="B665" s="124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</row>
    <row r="666" spans="1:22" ht="15.75" customHeight="1">
      <c r="A666" s="124"/>
      <c r="B666" s="124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</row>
    <row r="667" spans="1:22" ht="15.75" customHeight="1">
      <c r="A667" s="124"/>
      <c r="B667" s="124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</row>
    <row r="668" spans="1:22" ht="15.75" customHeight="1">
      <c r="A668" s="124"/>
      <c r="B668" s="124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</row>
    <row r="669" spans="1:22" ht="15.75" customHeight="1">
      <c r="A669" s="124"/>
      <c r="B669" s="124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</row>
    <row r="670" spans="1:22" ht="15.75" customHeight="1">
      <c r="A670" s="124"/>
      <c r="B670" s="124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</row>
    <row r="671" spans="1:22" ht="15.75" customHeight="1">
      <c r="A671" s="124"/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</row>
    <row r="672" spans="1:22" ht="15.75" customHeight="1">
      <c r="A672" s="124"/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</row>
    <row r="673" spans="1:22" ht="15.75" customHeight="1">
      <c r="A673" s="124"/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</row>
    <row r="674" spans="1:22" ht="15.75" customHeight="1">
      <c r="A674" s="124"/>
      <c r="B674" s="124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</row>
    <row r="675" spans="1:22" ht="15.75" customHeight="1">
      <c r="A675" s="124"/>
      <c r="B675" s="124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</row>
    <row r="676" spans="1:22" ht="15.75" customHeight="1">
      <c r="A676" s="124"/>
      <c r="B676" s="124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</row>
    <row r="677" spans="1:22" ht="15.75" customHeight="1">
      <c r="A677" s="124"/>
      <c r="B677" s="124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</row>
    <row r="678" spans="1:22" ht="15.75" customHeight="1">
      <c r="A678" s="124"/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</row>
    <row r="679" spans="1:22" ht="15.75" customHeight="1">
      <c r="A679" s="124"/>
      <c r="B679" s="124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</row>
    <row r="680" spans="1:22" ht="15.75" customHeight="1">
      <c r="A680" s="124"/>
      <c r="B680" s="124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</row>
    <row r="681" spans="1:22" ht="15.75" customHeight="1">
      <c r="A681" s="124"/>
      <c r="B681" s="124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</row>
    <row r="682" spans="1:22" ht="15.75" customHeight="1">
      <c r="A682" s="124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</row>
    <row r="683" spans="1:22" ht="15.75" customHeight="1">
      <c r="A683" s="124"/>
      <c r="B683" s="124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</row>
    <row r="684" spans="1:22" ht="15.75" customHeight="1">
      <c r="A684" s="124"/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</row>
    <row r="685" spans="1:22" ht="15.75" customHeight="1">
      <c r="A685" s="124"/>
      <c r="B685" s="124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</row>
    <row r="686" spans="1:22" ht="15.75" customHeight="1">
      <c r="A686" s="124"/>
      <c r="B686" s="124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</row>
    <row r="687" spans="1:22" ht="15.75" customHeight="1">
      <c r="A687" s="124"/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</row>
    <row r="688" spans="1:22" ht="15.75" customHeight="1">
      <c r="A688" s="124"/>
      <c r="B688" s="124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</row>
    <row r="689" spans="1:22" ht="15.75" customHeight="1">
      <c r="A689" s="124"/>
      <c r="B689" s="124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</row>
    <row r="690" spans="1:22" ht="15.75" customHeight="1">
      <c r="A690" s="124"/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</row>
    <row r="691" spans="1:22" ht="15.75" customHeight="1">
      <c r="A691" s="124"/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</row>
    <row r="692" spans="1:22" ht="15.75" customHeight="1">
      <c r="A692" s="124"/>
      <c r="B692" s="124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</row>
    <row r="693" spans="1:22" ht="15.75" customHeight="1">
      <c r="A693" s="124"/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</row>
    <row r="694" spans="1:22" ht="15.75" customHeight="1">
      <c r="A694" s="124"/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</row>
    <row r="695" spans="1:22" ht="15.75" customHeight="1">
      <c r="A695" s="124"/>
      <c r="B695" s="124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</row>
    <row r="696" spans="1:22" ht="15.75" customHeight="1">
      <c r="A696" s="124"/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</row>
    <row r="697" spans="1:22" ht="15.75" customHeight="1">
      <c r="A697" s="124"/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</row>
    <row r="698" spans="1:22" ht="15.75" customHeight="1">
      <c r="A698" s="124"/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</row>
    <row r="699" spans="1:22" ht="15.75" customHeight="1">
      <c r="A699" s="124"/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</row>
    <row r="700" spans="1:22" ht="15.75" customHeight="1">
      <c r="A700" s="124"/>
      <c r="B700" s="124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</row>
    <row r="701" spans="1:22" ht="15.75" customHeight="1">
      <c r="A701" s="124"/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</row>
    <row r="702" spans="1:22" ht="15.75" customHeight="1">
      <c r="A702" s="124"/>
      <c r="B702" s="124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</row>
    <row r="703" spans="1:22" ht="15.75" customHeight="1">
      <c r="A703" s="124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</row>
    <row r="704" spans="1:22" ht="15.75" customHeight="1">
      <c r="A704" s="124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</row>
    <row r="705" spans="1:22" ht="15.75" customHeight="1">
      <c r="A705" s="124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</row>
    <row r="706" spans="1:22" ht="15.75" customHeight="1">
      <c r="A706" s="124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</row>
    <row r="707" spans="1:22" ht="15.75" customHeight="1">
      <c r="A707" s="124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</row>
    <row r="708" spans="1:22" ht="15.75" customHeight="1">
      <c r="A708" s="124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</row>
    <row r="709" spans="1:22" ht="15.75" customHeight="1">
      <c r="A709" s="124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</row>
    <row r="710" spans="1:22" ht="15.75" customHeight="1">
      <c r="A710" s="124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</row>
    <row r="711" spans="1:22" ht="15.75" customHeight="1">
      <c r="A711" s="124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</row>
    <row r="712" spans="1:22" ht="15.75" customHeight="1">
      <c r="A712" s="124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</row>
    <row r="713" spans="1:22" ht="15.75" customHeight="1">
      <c r="A713" s="124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</row>
    <row r="714" spans="1:22" ht="15.75" customHeight="1">
      <c r="A714" s="124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</row>
    <row r="715" spans="1:22" ht="15.75" customHeight="1">
      <c r="A715" s="124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</row>
    <row r="716" spans="1:22" ht="15.75" customHeight="1">
      <c r="A716" s="124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</row>
    <row r="717" spans="1:22" ht="15.75" customHeight="1">
      <c r="A717" s="124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</row>
    <row r="718" spans="1:22" ht="15.75" customHeight="1">
      <c r="A718" s="124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</row>
    <row r="719" spans="1:22" ht="15.75" customHeight="1">
      <c r="A719" s="124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</row>
    <row r="720" spans="1:22" ht="15.75" customHeight="1">
      <c r="A720" s="124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</row>
    <row r="721" spans="1:22" ht="15.75" customHeight="1">
      <c r="A721" s="124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</row>
    <row r="722" spans="1:22" ht="15.75" customHeight="1">
      <c r="A722" s="124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</row>
    <row r="723" spans="1:22" ht="15.75" customHeight="1">
      <c r="A723" s="124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</row>
    <row r="724" spans="1:22" ht="15.75" customHeight="1">
      <c r="A724" s="124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</row>
    <row r="725" spans="1:22" ht="15.75" customHeight="1">
      <c r="A725" s="124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</row>
    <row r="726" spans="1:22" ht="15.75" customHeight="1">
      <c r="A726" s="124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</row>
    <row r="727" spans="1:22" ht="15.75" customHeight="1">
      <c r="A727" s="124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</row>
    <row r="728" spans="1:22" ht="15.75" customHeight="1">
      <c r="A728" s="124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</row>
    <row r="729" spans="1:22" ht="15.75" customHeight="1">
      <c r="A729" s="124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</row>
    <row r="730" spans="1:22" ht="15.75" customHeight="1">
      <c r="A730" s="124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</row>
    <row r="731" spans="1:22" ht="15.75" customHeight="1">
      <c r="A731" s="124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</row>
    <row r="732" spans="1:22" ht="15.75" customHeight="1">
      <c r="A732" s="124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</row>
    <row r="733" spans="1:22" ht="15.75" customHeight="1">
      <c r="A733" s="124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</row>
    <row r="734" spans="1:22" ht="15.75" customHeight="1">
      <c r="A734" s="124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</row>
    <row r="735" spans="1:22" ht="15.75" customHeight="1">
      <c r="A735" s="124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</row>
    <row r="736" spans="1:22" ht="15.75" customHeight="1">
      <c r="A736" s="124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</row>
    <row r="737" spans="1:22" ht="15.75" customHeight="1">
      <c r="A737" s="124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</row>
    <row r="738" spans="1:22" ht="15.75" customHeight="1">
      <c r="A738" s="124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</row>
    <row r="739" spans="1:22" ht="15.75" customHeight="1">
      <c r="A739" s="124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</row>
    <row r="740" spans="1:22" ht="15.75" customHeight="1">
      <c r="A740" s="124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</row>
    <row r="741" spans="1:22" ht="15.75" customHeight="1">
      <c r="A741" s="124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</row>
    <row r="742" spans="1:22" ht="15.75" customHeight="1">
      <c r="A742" s="124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</row>
    <row r="743" spans="1:22" ht="15.75" customHeight="1">
      <c r="A743" s="124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</row>
    <row r="744" spans="1:22" ht="15.75" customHeight="1">
      <c r="A744" s="124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</row>
    <row r="745" spans="1:22" ht="15.75" customHeight="1">
      <c r="A745" s="124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</row>
    <row r="746" spans="1:22" ht="15.75" customHeight="1">
      <c r="A746" s="124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</row>
    <row r="747" spans="1:22" ht="15.75" customHeight="1">
      <c r="A747" s="124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</row>
    <row r="748" spans="1:22" ht="15.75" customHeight="1">
      <c r="A748" s="124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</row>
    <row r="749" spans="1:22" ht="15.75" customHeight="1">
      <c r="A749" s="124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</row>
    <row r="750" spans="1:22" ht="15.75" customHeight="1">
      <c r="A750" s="124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</row>
    <row r="751" spans="1:22" ht="15.75" customHeight="1">
      <c r="A751" s="124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</row>
    <row r="752" spans="1:22" ht="15.75" customHeight="1">
      <c r="A752" s="124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</row>
    <row r="753" spans="1:22" ht="15.75" customHeight="1">
      <c r="A753" s="124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</row>
    <row r="754" spans="1:22" ht="15.75" customHeight="1">
      <c r="A754" s="124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</row>
    <row r="755" spans="1:22" ht="15.75" customHeight="1">
      <c r="A755" s="124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</row>
    <row r="756" spans="1:22" ht="15.75" customHeight="1">
      <c r="A756" s="124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</row>
    <row r="757" spans="1:22" ht="15.75" customHeight="1">
      <c r="A757" s="124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</row>
    <row r="758" spans="1:22" ht="15.75" customHeight="1">
      <c r="A758" s="124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</row>
    <row r="759" spans="1:22" ht="15.75" customHeight="1">
      <c r="A759" s="124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</row>
    <row r="760" spans="1:22" ht="15.75" customHeight="1">
      <c r="A760" s="124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</row>
    <row r="761" spans="1:22" ht="15.75" customHeight="1">
      <c r="A761" s="124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</row>
    <row r="762" spans="1:22" ht="15.75" customHeight="1">
      <c r="A762" s="124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</row>
    <row r="763" spans="1:22" ht="15.75" customHeight="1">
      <c r="A763" s="124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</row>
    <row r="764" spans="1:22" ht="15.75" customHeight="1">
      <c r="A764" s="124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</row>
    <row r="765" spans="1:22" ht="15.75" customHeight="1">
      <c r="A765" s="124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</row>
    <row r="766" spans="1:22" ht="15.75" customHeight="1">
      <c r="A766" s="124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</row>
    <row r="767" spans="1:22" ht="15.75" customHeight="1">
      <c r="A767" s="124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</row>
    <row r="768" spans="1:22" ht="15.75" customHeight="1">
      <c r="A768" s="124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</row>
    <row r="769" spans="1:22" ht="15.75" customHeight="1">
      <c r="A769" s="124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</row>
    <row r="770" spans="1:22" ht="15.75" customHeight="1">
      <c r="A770" s="124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</row>
    <row r="771" spans="1:22" ht="15.75" customHeight="1">
      <c r="A771" s="124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</row>
    <row r="772" spans="1:22" ht="15.75" customHeight="1">
      <c r="A772" s="124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</row>
    <row r="773" spans="1:22" ht="15.75" customHeight="1">
      <c r="A773" s="124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</row>
    <row r="774" spans="1:22" ht="15.75" customHeight="1">
      <c r="A774" s="124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</row>
    <row r="775" spans="1:22" ht="15.75" customHeight="1">
      <c r="A775" s="124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</row>
    <row r="776" spans="1:22" ht="15.75" customHeight="1">
      <c r="A776" s="124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</row>
    <row r="777" spans="1:22" ht="15.75" customHeight="1">
      <c r="A777" s="124"/>
      <c r="B777" s="124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</row>
    <row r="778" spans="1:22" ht="15.75" customHeight="1">
      <c r="A778" s="124"/>
      <c r="B778" s="124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</row>
    <row r="779" spans="1:22" ht="15.75" customHeight="1">
      <c r="A779" s="124"/>
      <c r="B779" s="124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</row>
    <row r="780" spans="1:22" ht="15.75" customHeight="1">
      <c r="A780" s="124"/>
      <c r="B780" s="124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</row>
    <row r="781" spans="1:22" ht="15.75" customHeight="1">
      <c r="A781" s="124"/>
      <c r="B781" s="124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</row>
    <row r="782" spans="1:22" ht="15.75" customHeight="1">
      <c r="A782" s="124"/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</row>
    <row r="783" spans="1:22" ht="15.75" customHeight="1">
      <c r="A783" s="124"/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</row>
    <row r="784" spans="1:22" ht="15.75" customHeight="1">
      <c r="A784" s="124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</row>
    <row r="785" spans="1:22" ht="15.75" customHeight="1">
      <c r="A785" s="124"/>
      <c r="B785" s="124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</row>
    <row r="786" spans="1:22" ht="15.75" customHeight="1">
      <c r="A786" s="124"/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</row>
    <row r="787" spans="1:22" ht="15.75" customHeight="1">
      <c r="A787" s="124"/>
      <c r="B787" s="124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</row>
    <row r="788" spans="1:22" ht="15.75" customHeight="1">
      <c r="A788" s="124"/>
      <c r="B788" s="124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</row>
    <row r="789" spans="1:22" ht="15.75" customHeight="1">
      <c r="A789" s="124"/>
      <c r="B789" s="124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</row>
    <row r="790" spans="1:22" ht="15.75" customHeight="1">
      <c r="A790" s="124"/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</row>
    <row r="791" spans="1:22" ht="15.75" customHeight="1">
      <c r="A791" s="124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</row>
    <row r="792" spans="1:22" ht="15.75" customHeight="1">
      <c r="A792" s="124"/>
      <c r="B792" s="124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</row>
    <row r="793" spans="1:22" ht="15.75" customHeight="1">
      <c r="A793" s="124"/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</row>
    <row r="794" spans="1:22" ht="15.75" customHeight="1">
      <c r="A794" s="124"/>
      <c r="B794" s="124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</row>
    <row r="795" spans="1:22" ht="15.75" customHeight="1">
      <c r="A795" s="124"/>
      <c r="B795" s="124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</row>
    <row r="796" spans="1:22" ht="15.75" customHeight="1">
      <c r="A796" s="124"/>
      <c r="B796" s="124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</row>
    <row r="797" spans="1:22" ht="15.75" customHeight="1">
      <c r="A797" s="124"/>
      <c r="B797" s="124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</row>
    <row r="798" spans="1:22" ht="15.75" customHeight="1">
      <c r="A798" s="124"/>
      <c r="B798" s="124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</row>
    <row r="799" spans="1:22" ht="15.75" customHeight="1">
      <c r="A799" s="124"/>
      <c r="B799" s="124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</row>
    <row r="800" spans="1:22" ht="15.75" customHeight="1">
      <c r="A800" s="124"/>
      <c r="B800" s="124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</row>
    <row r="801" spans="1:22" ht="15.75" customHeight="1">
      <c r="A801" s="124"/>
      <c r="B801" s="124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</row>
    <row r="802" spans="1:22" ht="15.75" customHeight="1">
      <c r="A802" s="124"/>
      <c r="B802" s="124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</row>
    <row r="803" spans="1:22" ht="15.75" customHeight="1">
      <c r="A803" s="124"/>
      <c r="B803" s="124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</row>
    <row r="804" spans="1:22" ht="15.75" customHeight="1">
      <c r="A804" s="124"/>
      <c r="B804" s="124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</row>
    <row r="805" spans="1:22" ht="15.75" customHeight="1">
      <c r="A805" s="124"/>
      <c r="B805" s="124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</row>
    <row r="806" spans="1:22" ht="15.75" customHeight="1">
      <c r="A806" s="124"/>
      <c r="B806" s="124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</row>
    <row r="807" spans="1:22" ht="15.75" customHeight="1">
      <c r="A807" s="124"/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</row>
    <row r="808" spans="1:22" ht="15.75" customHeight="1">
      <c r="A808" s="124"/>
      <c r="B808" s="124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</row>
    <row r="809" spans="1:22" ht="15.75" customHeight="1">
      <c r="A809" s="124"/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</row>
    <row r="810" spans="1:22" ht="15.75" customHeight="1">
      <c r="A810" s="124"/>
      <c r="B810" s="124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</row>
    <row r="811" spans="1:22" ht="15.75" customHeight="1">
      <c r="A811" s="124"/>
      <c r="B811" s="124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</row>
    <row r="812" spans="1:22" ht="15.75" customHeight="1">
      <c r="A812" s="124"/>
      <c r="B812" s="124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</row>
    <row r="813" spans="1:22" ht="15.75" customHeight="1">
      <c r="A813" s="124"/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</row>
    <row r="814" spans="1:22" ht="15.75" customHeight="1">
      <c r="A814" s="124"/>
      <c r="B814" s="124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</row>
    <row r="815" spans="1:22" ht="15.75" customHeight="1">
      <c r="A815" s="124"/>
      <c r="B815" s="124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</row>
    <row r="816" spans="1:22" ht="15.75" customHeight="1">
      <c r="A816" s="124"/>
      <c r="B816" s="124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</row>
    <row r="817" spans="1:22" ht="15.75" customHeight="1">
      <c r="A817" s="124"/>
      <c r="B817" s="124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</row>
    <row r="818" spans="1:22" ht="15.75" customHeight="1">
      <c r="A818" s="124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</row>
    <row r="819" spans="1:22" ht="15.75" customHeight="1">
      <c r="A819" s="124"/>
      <c r="B819" s="124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</row>
    <row r="820" spans="1:22" ht="15.75" customHeight="1">
      <c r="A820" s="124"/>
      <c r="B820" s="124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</row>
    <row r="821" spans="1:22" ht="15.75" customHeight="1">
      <c r="A821" s="124"/>
      <c r="B821" s="124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</row>
    <row r="822" spans="1:22" ht="15.75" customHeight="1">
      <c r="A822" s="124"/>
      <c r="B822" s="124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</row>
    <row r="823" spans="1:22" ht="15.75" customHeight="1">
      <c r="A823" s="124"/>
      <c r="B823" s="124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</row>
    <row r="824" spans="1:22" ht="15.75" customHeight="1">
      <c r="A824" s="124"/>
      <c r="B824" s="124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</row>
    <row r="825" spans="1:22" ht="15.75" customHeight="1">
      <c r="A825" s="124"/>
      <c r="B825" s="124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</row>
    <row r="826" spans="1:22" ht="15.75" customHeight="1">
      <c r="A826" s="124"/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</row>
    <row r="827" spans="1:22" ht="15.75" customHeight="1">
      <c r="A827" s="124"/>
      <c r="B827" s="124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</row>
    <row r="828" spans="1:22" ht="15.75" customHeight="1">
      <c r="A828" s="124"/>
      <c r="B828" s="124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</row>
    <row r="829" spans="1:22" ht="15.75" customHeight="1">
      <c r="A829" s="124"/>
      <c r="B829" s="124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</row>
    <row r="830" spans="1:22" ht="15.75" customHeight="1">
      <c r="A830" s="124"/>
      <c r="B830" s="124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</row>
    <row r="831" spans="1:22" ht="15.75" customHeight="1">
      <c r="A831" s="124"/>
      <c r="B831" s="124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</row>
    <row r="832" spans="1:22" ht="15.75" customHeight="1">
      <c r="A832" s="124"/>
      <c r="B832" s="124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</row>
    <row r="833" spans="1:22" ht="15.75" customHeight="1">
      <c r="A833" s="124"/>
      <c r="B833" s="124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</row>
    <row r="834" spans="1:22" ht="15.75" customHeight="1">
      <c r="A834" s="124"/>
      <c r="B834" s="124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</row>
    <row r="835" spans="1:22" ht="15.75" customHeight="1">
      <c r="A835" s="124"/>
      <c r="B835" s="124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</row>
    <row r="836" spans="1:22" ht="15.75" customHeight="1">
      <c r="A836" s="124"/>
      <c r="B836" s="124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</row>
    <row r="837" spans="1:22" ht="15.75" customHeight="1">
      <c r="A837" s="124"/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</row>
    <row r="838" spans="1:22" ht="15.75" customHeight="1">
      <c r="A838" s="124"/>
      <c r="B838" s="124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</row>
    <row r="839" spans="1:22" ht="15.75" customHeight="1">
      <c r="A839" s="124"/>
      <c r="B839" s="124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</row>
    <row r="840" spans="1:22" ht="15.75" customHeight="1">
      <c r="A840" s="124"/>
      <c r="B840" s="124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</row>
    <row r="841" spans="1:22" ht="15.75" customHeight="1">
      <c r="A841" s="124"/>
      <c r="B841" s="124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</row>
    <row r="842" spans="1:22" ht="15.75" customHeight="1">
      <c r="A842" s="124"/>
      <c r="B842" s="124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</row>
    <row r="843" spans="1:22" ht="15.75" customHeight="1">
      <c r="A843" s="124"/>
      <c r="B843" s="124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</row>
    <row r="844" spans="1:22" ht="15.75" customHeight="1">
      <c r="A844" s="124"/>
      <c r="B844" s="124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</row>
    <row r="845" spans="1:22" ht="15.75" customHeight="1">
      <c r="A845" s="124"/>
      <c r="B845" s="124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</row>
    <row r="846" spans="1:22" ht="15.75" customHeight="1">
      <c r="A846" s="124"/>
      <c r="B846" s="124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</row>
    <row r="847" spans="1:22" ht="15.75" customHeight="1">
      <c r="A847" s="124"/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</row>
    <row r="848" spans="1:22" ht="15.75" customHeight="1">
      <c r="A848" s="124"/>
      <c r="B848" s="124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</row>
    <row r="849" spans="1:22" ht="15.75" customHeight="1">
      <c r="A849" s="124"/>
      <c r="B849" s="124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</row>
    <row r="850" spans="1:22" ht="15.75" customHeight="1">
      <c r="A850" s="124"/>
      <c r="B850" s="124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</row>
    <row r="851" spans="1:22" ht="15.75" customHeight="1">
      <c r="A851" s="124"/>
      <c r="B851" s="124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</row>
    <row r="852" spans="1:22" ht="15.75" customHeight="1">
      <c r="A852" s="124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</row>
    <row r="853" spans="1:22" ht="15.75" customHeight="1">
      <c r="A853" s="124"/>
      <c r="B853" s="124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</row>
    <row r="854" spans="1:22" ht="15.75" customHeight="1">
      <c r="A854" s="124"/>
      <c r="B854" s="124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</row>
    <row r="855" spans="1:22" ht="15.75" customHeight="1">
      <c r="A855" s="124"/>
      <c r="B855" s="124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</row>
    <row r="856" spans="1:22" ht="15.75" customHeight="1">
      <c r="A856" s="124"/>
      <c r="B856" s="124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</row>
    <row r="857" spans="1:22" ht="15.75" customHeight="1">
      <c r="A857" s="124"/>
      <c r="B857" s="124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</row>
    <row r="858" spans="1:22" ht="15.75" customHeight="1">
      <c r="A858" s="124"/>
      <c r="B858" s="124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</row>
    <row r="859" spans="1:22" ht="15.75" customHeight="1">
      <c r="A859" s="124"/>
      <c r="B859" s="124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</row>
    <row r="860" spans="1:22" ht="15.75" customHeight="1">
      <c r="A860" s="124"/>
      <c r="B860" s="124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</row>
    <row r="861" spans="1:22" ht="15.75" customHeight="1">
      <c r="A861" s="124"/>
      <c r="B861" s="124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</row>
    <row r="862" spans="1:22" ht="15.75" customHeight="1">
      <c r="A862" s="124"/>
      <c r="B862" s="124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</row>
    <row r="863" spans="1:22" ht="15.75" customHeight="1">
      <c r="A863" s="124"/>
      <c r="B863" s="124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</row>
    <row r="864" spans="1:22" ht="15.75" customHeight="1">
      <c r="A864" s="124"/>
      <c r="B864" s="124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</row>
    <row r="865" spans="1:22" ht="15.75" customHeight="1">
      <c r="A865" s="124"/>
      <c r="B865" s="124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</row>
    <row r="866" spans="1:22" ht="15.75" customHeight="1">
      <c r="A866" s="124"/>
      <c r="B866" s="124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</row>
    <row r="867" spans="1:22" ht="15.75" customHeight="1">
      <c r="A867" s="124"/>
      <c r="B867" s="124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</row>
    <row r="868" spans="1:22" ht="15.75" customHeight="1">
      <c r="A868" s="124"/>
      <c r="B868" s="124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</row>
    <row r="869" spans="1:22" ht="15.75" customHeight="1">
      <c r="A869" s="124"/>
      <c r="B869" s="124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</row>
    <row r="870" spans="1:22" ht="15.75" customHeight="1">
      <c r="A870" s="124"/>
      <c r="B870" s="124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</row>
    <row r="871" spans="1:22" ht="15.75" customHeight="1">
      <c r="A871" s="124"/>
      <c r="B871" s="124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</row>
    <row r="872" spans="1:22" ht="15.75" customHeight="1">
      <c r="A872" s="124"/>
      <c r="B872" s="124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</row>
    <row r="873" spans="1:22" ht="15.75" customHeight="1">
      <c r="A873" s="124"/>
      <c r="B873" s="124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</row>
    <row r="874" spans="1:22" ht="15.75" customHeight="1">
      <c r="A874" s="124"/>
      <c r="B874" s="124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</row>
    <row r="875" spans="1:22" ht="15.75" customHeight="1">
      <c r="A875" s="124"/>
      <c r="B875" s="124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</row>
    <row r="876" spans="1:22" ht="15.75" customHeight="1">
      <c r="A876" s="124"/>
      <c r="B876" s="124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</row>
    <row r="877" spans="1:22" ht="15.75" customHeight="1">
      <c r="A877" s="124"/>
      <c r="B877" s="124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</row>
    <row r="878" spans="1:22" ht="15.75" customHeight="1">
      <c r="A878" s="124"/>
      <c r="B878" s="124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</row>
    <row r="879" spans="1:22" ht="15.75" customHeight="1">
      <c r="A879" s="124"/>
      <c r="B879" s="124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</row>
    <row r="880" spans="1:22" ht="15.75" customHeight="1">
      <c r="A880" s="124"/>
      <c r="B880" s="124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</row>
    <row r="881" spans="1:22" ht="15.75" customHeight="1">
      <c r="A881" s="124"/>
      <c r="B881" s="124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</row>
    <row r="882" spans="1:22" ht="15.75" customHeight="1">
      <c r="A882" s="124"/>
      <c r="B882" s="124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</row>
    <row r="883" spans="1:22" ht="15.75" customHeight="1">
      <c r="A883" s="124"/>
      <c r="B883" s="124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</row>
    <row r="884" spans="1:22" ht="15.75" customHeight="1">
      <c r="A884" s="124"/>
      <c r="B884" s="124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</row>
    <row r="885" spans="1:22" ht="15.75" customHeight="1">
      <c r="A885" s="124"/>
      <c r="B885" s="124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</row>
    <row r="886" spans="1:22" ht="15.75" customHeight="1">
      <c r="A886" s="124"/>
      <c r="B886" s="124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</row>
    <row r="887" spans="1:22" ht="15.75" customHeight="1">
      <c r="A887" s="124"/>
      <c r="B887" s="124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</row>
    <row r="888" spans="1:22" ht="15.75" customHeight="1">
      <c r="A888" s="124"/>
      <c r="B888" s="124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</row>
    <row r="889" spans="1:22" ht="15.75" customHeight="1">
      <c r="A889" s="124"/>
      <c r="B889" s="124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</row>
    <row r="890" spans="1:22" ht="15.75" customHeight="1">
      <c r="A890" s="124"/>
      <c r="B890" s="124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</row>
    <row r="891" spans="1:22" ht="15.75" customHeight="1">
      <c r="A891" s="124"/>
      <c r="B891" s="124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</row>
    <row r="892" spans="1:22" ht="15.75" customHeight="1">
      <c r="A892" s="124"/>
      <c r="B892" s="124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</row>
    <row r="893" spans="1:22" ht="15.75" customHeight="1">
      <c r="A893" s="124"/>
      <c r="B893" s="124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</row>
    <row r="894" spans="1:22" ht="15.75" customHeight="1">
      <c r="A894" s="124"/>
      <c r="B894" s="124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</row>
    <row r="895" spans="1:22" ht="15.75" customHeight="1">
      <c r="A895" s="124"/>
      <c r="B895" s="124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</row>
    <row r="896" spans="1:22" ht="15.75" customHeight="1">
      <c r="A896" s="124"/>
      <c r="B896" s="124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</row>
    <row r="897" spans="1:22" ht="15.75" customHeight="1">
      <c r="A897" s="124"/>
      <c r="B897" s="124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</row>
    <row r="898" spans="1:22" ht="15.75" customHeight="1">
      <c r="A898" s="124"/>
      <c r="B898" s="124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</row>
    <row r="899" spans="1:22" ht="15.75" customHeight="1">
      <c r="A899" s="124"/>
      <c r="B899" s="124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</row>
    <row r="900" spans="1:22" ht="15.75" customHeight="1">
      <c r="A900" s="124"/>
      <c r="B900" s="124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</row>
    <row r="901" spans="1:22" ht="15.75" customHeight="1">
      <c r="A901" s="124"/>
      <c r="B901" s="124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</row>
    <row r="902" spans="1:22" ht="15.75" customHeight="1">
      <c r="A902" s="124"/>
      <c r="B902" s="124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</row>
    <row r="903" spans="1:22" ht="15.75" customHeight="1">
      <c r="A903" s="124"/>
      <c r="B903" s="124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</row>
    <row r="904" spans="1:22" ht="15.75" customHeight="1">
      <c r="A904" s="124"/>
      <c r="B904" s="124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</row>
    <row r="905" spans="1:22" ht="15.75" customHeight="1">
      <c r="A905" s="124"/>
      <c r="B905" s="124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</row>
    <row r="906" spans="1:22" ht="15.75" customHeight="1">
      <c r="A906" s="124"/>
      <c r="B906" s="124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</row>
    <row r="907" spans="1:22" ht="15.75" customHeight="1">
      <c r="A907" s="124"/>
      <c r="B907" s="124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</row>
    <row r="908" spans="1:22" ht="15.75" customHeight="1">
      <c r="A908" s="124"/>
      <c r="B908" s="124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</row>
    <row r="909" spans="1:22" ht="15.75" customHeight="1">
      <c r="A909" s="124"/>
      <c r="B909" s="124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</row>
    <row r="910" spans="1:22" ht="15.75" customHeight="1">
      <c r="A910" s="124"/>
      <c r="B910" s="124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</row>
    <row r="911" spans="1:22" ht="15.75" customHeight="1">
      <c r="A911" s="124"/>
      <c r="B911" s="124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</row>
    <row r="912" spans="1:22" ht="15.75" customHeight="1">
      <c r="A912" s="124"/>
      <c r="B912" s="124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</row>
    <row r="913" spans="1:22" ht="15.75" customHeight="1">
      <c r="A913" s="124"/>
      <c r="B913" s="124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</row>
    <row r="914" spans="1:22" ht="15.75" customHeight="1">
      <c r="A914" s="124"/>
      <c r="B914" s="124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</row>
    <row r="915" spans="1:22" ht="15.75" customHeight="1">
      <c r="A915" s="124"/>
      <c r="B915" s="124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</row>
    <row r="916" spans="1:22" ht="15.75" customHeight="1">
      <c r="A916" s="124"/>
      <c r="B916" s="124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</row>
    <row r="917" spans="1:22" ht="15.75" customHeight="1">
      <c r="A917" s="124"/>
      <c r="B917" s="124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</row>
    <row r="918" spans="1:22" ht="15.75" customHeight="1">
      <c r="A918" s="124"/>
      <c r="B918" s="124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</row>
    <row r="919" spans="1:22" ht="15.75" customHeight="1">
      <c r="A919" s="124"/>
      <c r="B919" s="124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</row>
    <row r="920" spans="1:22" ht="15.75" customHeight="1">
      <c r="A920" s="124"/>
      <c r="B920" s="124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</row>
    <row r="921" spans="1:22" ht="15.75" customHeight="1">
      <c r="A921" s="124"/>
      <c r="B921" s="124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</row>
    <row r="922" spans="1:22" ht="15.75" customHeight="1">
      <c r="A922" s="124"/>
      <c r="B922" s="124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</row>
    <row r="923" spans="1:22" ht="15.75" customHeight="1">
      <c r="A923" s="124"/>
      <c r="B923" s="124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</row>
    <row r="924" spans="1:22" ht="15.75" customHeight="1">
      <c r="A924" s="124"/>
      <c r="B924" s="124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</row>
    <row r="925" spans="1:22" ht="15.75" customHeight="1">
      <c r="A925" s="124"/>
      <c r="B925" s="124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</row>
    <row r="926" spans="1:22" ht="15.75" customHeight="1">
      <c r="A926" s="124"/>
      <c r="B926" s="124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</row>
    <row r="927" spans="1:22" ht="15.75" customHeight="1">
      <c r="A927" s="124"/>
      <c r="B927" s="124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</row>
    <row r="928" spans="1:22" ht="15.75" customHeight="1">
      <c r="A928" s="124"/>
      <c r="B928" s="124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</row>
    <row r="929" spans="1:22" ht="15.75" customHeight="1">
      <c r="A929" s="124"/>
      <c r="B929" s="124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</row>
    <row r="930" spans="1:22" ht="15.75" customHeight="1">
      <c r="A930" s="124"/>
      <c r="B930" s="124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</row>
    <row r="931" spans="1:22" ht="15.75" customHeight="1">
      <c r="A931" s="124"/>
      <c r="B931" s="124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</row>
    <row r="932" spans="1:22" ht="15.75" customHeight="1">
      <c r="A932" s="124"/>
      <c r="B932" s="124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</row>
    <row r="933" spans="1:22" ht="15.75" customHeight="1">
      <c r="A933" s="124"/>
      <c r="B933" s="124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</row>
    <row r="934" spans="1:22" ht="15.75" customHeight="1">
      <c r="A934" s="124"/>
      <c r="B934" s="124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</row>
    <row r="935" spans="1:22" ht="15.75" customHeight="1">
      <c r="A935" s="124"/>
      <c r="B935" s="124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</row>
    <row r="936" spans="1:22" ht="15.75" customHeight="1">
      <c r="A936" s="124"/>
      <c r="B936" s="124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</row>
    <row r="937" spans="1:22" ht="15.75" customHeight="1">
      <c r="A937" s="124"/>
      <c r="B937" s="124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</row>
    <row r="938" spans="1:22" ht="15.75" customHeight="1">
      <c r="A938" s="124"/>
      <c r="B938" s="124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</row>
    <row r="939" spans="1:22" ht="15.75" customHeight="1">
      <c r="A939" s="124"/>
      <c r="B939" s="124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</row>
    <row r="940" spans="1:22" ht="15.75" customHeight="1">
      <c r="A940" s="124"/>
      <c r="B940" s="124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</row>
    <row r="941" spans="1:22" ht="15.75" customHeight="1">
      <c r="A941" s="124"/>
      <c r="B941" s="124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</row>
    <row r="942" spans="1:22" ht="15.75" customHeight="1">
      <c r="A942" s="124"/>
      <c r="B942" s="124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</row>
    <row r="943" spans="1:22" ht="15.75" customHeight="1">
      <c r="A943" s="124"/>
      <c r="B943" s="124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</row>
    <row r="944" spans="1:22" ht="15.75" customHeight="1">
      <c r="A944" s="124"/>
      <c r="B944" s="124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</row>
    <row r="945" spans="1:22" ht="15.75" customHeight="1">
      <c r="A945" s="124"/>
      <c r="B945" s="124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</row>
    <row r="946" spans="1:22" ht="15.75" customHeight="1">
      <c r="A946" s="124"/>
      <c r="B946" s="124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</row>
    <row r="947" spans="1:22" ht="15.75" customHeight="1">
      <c r="A947" s="124"/>
      <c r="B947" s="124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</row>
    <row r="948" spans="1:22" ht="15.75" customHeight="1">
      <c r="A948" s="124"/>
      <c r="B948" s="124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</row>
    <row r="949" spans="1:22" ht="15.75" customHeight="1">
      <c r="A949" s="124"/>
      <c r="B949" s="124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</row>
    <row r="950" spans="1:22" ht="15.75" customHeight="1">
      <c r="A950" s="124"/>
      <c r="B950" s="124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</row>
    <row r="951" spans="1:22" ht="15.75" customHeight="1">
      <c r="A951" s="124"/>
      <c r="B951" s="124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</row>
    <row r="952" spans="1:22" ht="15.75" customHeight="1">
      <c r="A952" s="124"/>
      <c r="B952" s="124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</row>
    <row r="953" spans="1:22" ht="15.75" customHeight="1">
      <c r="A953" s="124"/>
      <c r="B953" s="124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</row>
    <row r="954" spans="1:22" ht="15.75" customHeight="1">
      <c r="A954" s="124"/>
      <c r="B954" s="124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</row>
    <row r="955" spans="1:22" ht="15.75" customHeight="1">
      <c r="A955" s="124"/>
      <c r="B955" s="124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</row>
    <row r="956" spans="1:22" ht="15.75" customHeight="1">
      <c r="A956" s="124"/>
      <c r="B956" s="124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</row>
    <row r="957" spans="1:22" ht="15.75" customHeight="1">
      <c r="A957" s="124"/>
      <c r="B957" s="124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</row>
    <row r="958" spans="1:22" ht="15.75" customHeight="1">
      <c r="A958" s="124"/>
      <c r="B958" s="124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</row>
    <row r="959" spans="1:22" ht="15.75" customHeight="1">
      <c r="A959" s="124"/>
      <c r="B959" s="124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</row>
    <row r="960" spans="1:22" ht="15.75" customHeight="1">
      <c r="A960" s="124"/>
      <c r="B960" s="124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</row>
    <row r="961" spans="1:22" ht="15.75" customHeight="1">
      <c r="A961" s="124"/>
      <c r="B961" s="124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</row>
    <row r="962" spans="1:22" ht="15.75" customHeight="1">
      <c r="A962" s="124"/>
      <c r="B962" s="124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</row>
    <row r="963" spans="1:22" ht="15.75" customHeight="1">
      <c r="A963" s="124"/>
      <c r="B963" s="124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</row>
    <row r="964" spans="1:22" ht="15.75" customHeight="1">
      <c r="A964" s="124"/>
      <c r="B964" s="124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</row>
    <row r="965" spans="1:22" ht="15.75" customHeight="1">
      <c r="A965" s="124"/>
      <c r="B965" s="124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</row>
    <row r="966" spans="1:22" ht="15.75" customHeight="1">
      <c r="A966" s="124"/>
      <c r="B966" s="124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</row>
    <row r="967" spans="1:22" ht="15.75" customHeight="1">
      <c r="A967" s="124"/>
      <c r="B967" s="124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</row>
    <row r="968" spans="1:22" ht="15.75" customHeight="1">
      <c r="A968" s="124"/>
      <c r="B968" s="124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</row>
    <row r="969" spans="1:22" ht="15.75" customHeight="1">
      <c r="A969" s="124"/>
      <c r="B969" s="124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</row>
    <row r="970" spans="1:22" ht="15.75" customHeight="1">
      <c r="A970" s="124"/>
      <c r="B970" s="124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</row>
    <row r="971" spans="1:22" ht="15.75" customHeight="1">
      <c r="A971" s="124"/>
      <c r="B971" s="124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</row>
    <row r="972" spans="1:22" ht="15.75" customHeight="1">
      <c r="A972" s="124"/>
      <c r="B972" s="124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</row>
    <row r="973" spans="1:22" ht="15.75" customHeight="1">
      <c r="A973" s="124"/>
      <c r="B973" s="124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</row>
    <row r="974" spans="1:22" ht="15.75" customHeight="1">
      <c r="A974" s="124"/>
      <c r="B974" s="124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</row>
    <row r="975" spans="1:22" ht="15.75" customHeight="1">
      <c r="A975" s="124"/>
      <c r="B975" s="124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</row>
    <row r="976" spans="1:22" ht="15.75" customHeight="1">
      <c r="A976" s="124"/>
      <c r="B976" s="124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</row>
    <row r="977" spans="1:22" ht="15.75" customHeight="1">
      <c r="A977" s="124"/>
      <c r="B977" s="124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</row>
    <row r="978" spans="1:22" ht="15.75" customHeight="1">
      <c r="A978" s="124"/>
      <c r="B978" s="124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</row>
    <row r="979" spans="1:22" ht="15.75" customHeight="1">
      <c r="A979" s="124"/>
      <c r="B979" s="124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</row>
    <row r="980" spans="1:22" ht="15.75" customHeight="1">
      <c r="A980" s="124"/>
      <c r="B980" s="124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</row>
    <row r="981" spans="1:22" ht="15.75" customHeight="1">
      <c r="A981" s="124"/>
      <c r="B981" s="124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</row>
    <row r="982" spans="1:22" ht="15.75" customHeight="1">
      <c r="A982" s="124"/>
      <c r="B982" s="124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</row>
    <row r="983" spans="1:22" ht="15.75" customHeight="1">
      <c r="A983" s="124"/>
      <c r="B983" s="124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</row>
    <row r="984" spans="1:22" ht="15.75" customHeight="1">
      <c r="A984" s="124"/>
      <c r="B984" s="124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</row>
    <row r="985" spans="1:22" ht="15.75" customHeight="1">
      <c r="A985" s="124"/>
      <c r="B985" s="124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</row>
    <row r="986" spans="1:22" ht="15.75" customHeight="1">
      <c r="A986" s="124"/>
      <c r="B986" s="124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</row>
    <row r="987" spans="1:22" ht="15.75" customHeight="1">
      <c r="A987" s="124"/>
      <c r="B987" s="124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</row>
    <row r="988" spans="1:22" ht="15.75" customHeight="1">
      <c r="A988" s="124"/>
      <c r="B988" s="124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</row>
    <row r="989" spans="1:22" ht="15.75" customHeight="1">
      <c r="A989" s="124"/>
      <c r="B989" s="124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</row>
    <row r="990" spans="1:22" ht="15.75" customHeight="1">
      <c r="A990" s="124"/>
      <c r="B990" s="124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</row>
    <row r="991" spans="1:22" ht="15.75" customHeight="1">
      <c r="A991" s="124"/>
      <c r="B991" s="124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</row>
    <row r="992" spans="1:22" ht="15.75" customHeight="1">
      <c r="A992" s="124"/>
      <c r="B992" s="124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</row>
    <row r="993" spans="1:22" ht="15.75" customHeight="1">
      <c r="A993" s="124"/>
      <c r="B993" s="124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</row>
    <row r="994" spans="1:22" ht="15.75" customHeight="1">
      <c r="A994" s="124"/>
      <c r="B994" s="124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</row>
    <row r="995" spans="1:22" ht="15.75" customHeight="1">
      <c r="A995" s="124"/>
      <c r="B995" s="124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</row>
    <row r="996" spans="1:22" ht="15.75" customHeight="1">
      <c r="A996" s="124"/>
      <c r="B996" s="124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</row>
    <row r="997" spans="1:22" ht="15.75" customHeight="1">
      <c r="A997" s="124"/>
      <c r="B997" s="124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</row>
    <row r="998" spans="1:22" ht="15.75" customHeight="1">
      <c r="A998" s="124"/>
      <c r="B998" s="124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</row>
    <row r="999" spans="1:22" ht="15.75" customHeight="1">
      <c r="A999" s="124"/>
      <c r="B999" s="124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</row>
    <row r="1000" spans="1:22" ht="15.75" customHeight="1">
      <c r="A1000" s="124"/>
      <c r="B1000" s="124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</row>
  </sheetData>
  <mergeCells count="14">
    <mergeCell ref="A6:B6"/>
    <mergeCell ref="N4:N5"/>
    <mergeCell ref="A3:B5"/>
    <mergeCell ref="C3:E3"/>
    <mergeCell ref="F3:H3"/>
    <mergeCell ref="I3:K3"/>
    <mergeCell ref="L3:N3"/>
    <mergeCell ref="C4:D4"/>
    <mergeCell ref="E4:E5"/>
    <mergeCell ref="F4:G4"/>
    <mergeCell ref="H4:H5"/>
    <mergeCell ref="I4:J4"/>
    <mergeCell ref="K4:K5"/>
    <mergeCell ref="L4:M4"/>
  </mergeCells>
  <pageMargins left="0.70866141732283472" right="0.70866141732283472" top="0.74803149606299213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44"/>
  <sheetViews>
    <sheetView tabSelected="1" topLeftCell="A426" workbookViewId="0">
      <selection activeCell="C171" sqref="C171:U433"/>
    </sheetView>
  </sheetViews>
  <sheetFormatPr defaultColWidth="14.453125" defaultRowHeight="15" customHeight="1"/>
  <cols>
    <col min="1" max="1" width="4.1796875" customWidth="1"/>
    <col min="2" max="2" width="20.81640625" bestFit="1" customWidth="1"/>
    <col min="3" max="3" width="7.7265625" customWidth="1"/>
    <col min="4" max="4" width="10" customWidth="1"/>
    <col min="5" max="5" width="6.7265625" customWidth="1"/>
    <col min="6" max="6" width="6.81640625" customWidth="1"/>
    <col min="7" max="7" width="7.7265625" customWidth="1"/>
    <col min="8" max="8" width="7.54296875" customWidth="1"/>
    <col min="9" max="9" width="6.26953125" customWidth="1"/>
    <col min="10" max="10" width="6.7265625" customWidth="1"/>
    <col min="11" max="11" width="8.7265625" customWidth="1"/>
    <col min="12" max="12" width="7.1796875" customWidth="1"/>
    <col min="13" max="13" width="6.26953125" customWidth="1"/>
    <col min="14" max="14" width="6.7265625" customWidth="1"/>
    <col min="15" max="16" width="8.7265625" customWidth="1"/>
    <col min="17" max="17" width="7.26953125" customWidth="1"/>
    <col min="18" max="20" width="4.7265625" customWidth="1"/>
    <col min="21" max="21" width="6.54296875" customWidth="1"/>
    <col min="22" max="26" width="8.7265625" customWidth="1"/>
  </cols>
  <sheetData>
    <row r="1" spans="1:26" ht="14.5" hidden="1">
      <c r="A1" s="1" t="s">
        <v>354</v>
      </c>
      <c r="B1" s="1"/>
      <c r="C1" s="2"/>
      <c r="D1" s="2"/>
      <c r="E1" s="2"/>
      <c r="F1" s="1"/>
      <c r="G1" s="2"/>
      <c r="H1" s="2"/>
      <c r="I1" s="2"/>
      <c r="N1" s="1"/>
      <c r="O1" s="2"/>
      <c r="P1" s="2"/>
      <c r="Q1" s="2"/>
    </row>
    <row r="2" spans="1:26" ht="14.5" hidden="1">
      <c r="A2" s="4" t="s">
        <v>355</v>
      </c>
      <c r="B2" s="1"/>
      <c r="C2" s="2"/>
      <c r="D2" s="2"/>
      <c r="E2" s="2"/>
      <c r="F2" s="4"/>
      <c r="G2" s="2"/>
      <c r="H2" s="2"/>
      <c r="I2" s="2"/>
      <c r="N2" s="4"/>
      <c r="O2" s="2"/>
      <c r="P2" s="2"/>
      <c r="Q2" s="2"/>
    </row>
    <row r="3" spans="1:26" ht="14.5" hidden="1">
      <c r="A3" s="4"/>
      <c r="B3" s="1"/>
      <c r="C3" s="2"/>
      <c r="D3" s="2"/>
      <c r="E3" s="2"/>
      <c r="F3" s="4"/>
      <c r="G3" s="2"/>
      <c r="H3" s="2"/>
      <c r="I3" s="2"/>
      <c r="N3" s="4"/>
      <c r="O3" s="2"/>
      <c r="P3" s="2"/>
      <c r="Q3" s="2"/>
    </row>
    <row r="4" spans="1:26" ht="14.5" hidden="1">
      <c r="A4" s="310" t="s">
        <v>356</v>
      </c>
      <c r="B4" s="300"/>
      <c r="C4" s="314" t="s">
        <v>3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2"/>
    </row>
    <row r="5" spans="1:26" ht="14.5" hidden="1">
      <c r="A5" s="278"/>
      <c r="B5" s="301"/>
      <c r="C5" s="313" t="s">
        <v>357</v>
      </c>
      <c r="D5" s="270"/>
      <c r="E5" s="271"/>
      <c r="F5" s="313" t="s">
        <v>358</v>
      </c>
      <c r="G5" s="270"/>
      <c r="H5" s="270"/>
      <c r="I5" s="270"/>
      <c r="J5" s="270"/>
      <c r="K5" s="270"/>
      <c r="L5" s="270"/>
      <c r="M5" s="271"/>
      <c r="N5" s="313" t="s">
        <v>359</v>
      </c>
      <c r="O5" s="270"/>
      <c r="P5" s="270"/>
      <c r="Q5" s="270"/>
      <c r="R5" s="270"/>
      <c r="S5" s="270"/>
      <c r="T5" s="270"/>
      <c r="U5" s="271"/>
      <c r="V5" s="173"/>
      <c r="W5" s="173"/>
      <c r="X5" s="173"/>
      <c r="Y5" s="173"/>
      <c r="Z5" s="173"/>
    </row>
    <row r="6" spans="1:26" ht="14.5" hidden="1">
      <c r="A6" s="278"/>
      <c r="B6" s="301"/>
      <c r="C6" s="311" t="s">
        <v>360</v>
      </c>
      <c r="D6" s="312" t="s">
        <v>361</v>
      </c>
      <c r="E6" s="305" t="s">
        <v>362</v>
      </c>
      <c r="F6" s="27" t="s">
        <v>363</v>
      </c>
      <c r="G6" s="175" t="s">
        <v>364</v>
      </c>
      <c r="H6" s="175" t="s">
        <v>365</v>
      </c>
      <c r="I6" s="175" t="s">
        <v>366</v>
      </c>
      <c r="J6" s="176" t="s">
        <v>367</v>
      </c>
      <c r="K6" s="176" t="s">
        <v>368</v>
      </c>
      <c r="L6" s="176" t="s">
        <v>369</v>
      </c>
      <c r="M6" s="177" t="s">
        <v>326</v>
      </c>
      <c r="N6" s="27" t="s">
        <v>370</v>
      </c>
      <c r="O6" s="175" t="s">
        <v>371</v>
      </c>
      <c r="P6" s="175" t="s">
        <v>372</v>
      </c>
      <c r="Q6" s="175" t="s">
        <v>373</v>
      </c>
      <c r="R6" s="174" t="s">
        <v>374</v>
      </c>
      <c r="S6" s="174" t="s">
        <v>375</v>
      </c>
      <c r="T6" s="174" t="s">
        <v>376</v>
      </c>
      <c r="U6" s="177" t="s">
        <v>326</v>
      </c>
      <c r="V6" s="173"/>
      <c r="W6" s="173"/>
      <c r="X6" s="173"/>
      <c r="Y6" s="173"/>
      <c r="Z6" s="173"/>
    </row>
    <row r="7" spans="1:26" ht="24" hidden="1">
      <c r="A7" s="279"/>
      <c r="B7" s="306"/>
      <c r="C7" s="279"/>
      <c r="D7" s="280"/>
      <c r="E7" s="306"/>
      <c r="F7" s="178" t="s">
        <v>377</v>
      </c>
      <c r="G7" s="179"/>
      <c r="H7" s="180" t="s">
        <v>378</v>
      </c>
      <c r="I7" s="180" t="s">
        <v>379</v>
      </c>
      <c r="J7" s="180" t="s">
        <v>380</v>
      </c>
      <c r="K7" s="180" t="s">
        <v>381</v>
      </c>
      <c r="L7" s="180" t="s">
        <v>382</v>
      </c>
      <c r="M7" s="181" t="s">
        <v>383</v>
      </c>
      <c r="N7" s="178" t="s">
        <v>384</v>
      </c>
      <c r="O7" s="180" t="s">
        <v>385</v>
      </c>
      <c r="P7" s="180" t="s">
        <v>386</v>
      </c>
      <c r="Q7" s="180" t="s">
        <v>387</v>
      </c>
      <c r="R7" s="179"/>
      <c r="S7" s="179"/>
      <c r="T7" s="179"/>
      <c r="U7" s="182" t="s">
        <v>383</v>
      </c>
      <c r="V7" s="173"/>
      <c r="W7" s="173"/>
      <c r="X7" s="173"/>
      <c r="Y7" s="173"/>
      <c r="Z7" s="173"/>
    </row>
    <row r="8" spans="1:26" ht="14.5" hidden="1">
      <c r="A8" s="281" t="s">
        <v>19</v>
      </c>
      <c r="B8" s="282"/>
      <c r="C8" s="73" t="s">
        <v>20</v>
      </c>
      <c r="D8" s="74" t="s">
        <v>21</v>
      </c>
      <c r="E8" s="75" t="s">
        <v>22</v>
      </c>
      <c r="F8" s="73" t="s">
        <v>20</v>
      </c>
      <c r="G8" s="74" t="s">
        <v>21</v>
      </c>
      <c r="H8" s="74" t="s">
        <v>22</v>
      </c>
      <c r="I8" s="74" t="s">
        <v>23</v>
      </c>
      <c r="J8" s="74" t="s">
        <v>24</v>
      </c>
      <c r="K8" s="74" t="s">
        <v>339</v>
      </c>
      <c r="L8" s="74" t="s">
        <v>340</v>
      </c>
      <c r="M8" s="75" t="s">
        <v>341</v>
      </c>
      <c r="N8" s="73" t="s">
        <v>20</v>
      </c>
      <c r="O8" s="74" t="s">
        <v>21</v>
      </c>
      <c r="P8" s="74" t="s">
        <v>22</v>
      </c>
      <c r="Q8" s="74" t="s">
        <v>23</v>
      </c>
      <c r="R8" s="74" t="s">
        <v>24</v>
      </c>
      <c r="S8" s="74" t="s">
        <v>339</v>
      </c>
      <c r="T8" s="74" t="s">
        <v>340</v>
      </c>
      <c r="U8" s="75" t="s">
        <v>341</v>
      </c>
    </row>
    <row r="9" spans="1:26" ht="14.5" hidden="1">
      <c r="A9" s="27">
        <v>1</v>
      </c>
      <c r="B9" s="183" t="s">
        <v>25</v>
      </c>
      <c r="C9" s="29">
        <v>9</v>
      </c>
      <c r="D9" s="30">
        <v>13</v>
      </c>
      <c r="E9" s="31">
        <f t="shared" ref="E9:E23" si="0">C9+D9</f>
        <v>22</v>
      </c>
      <c r="F9" s="29">
        <v>3</v>
      </c>
      <c r="G9" s="30">
        <v>0</v>
      </c>
      <c r="H9" s="30">
        <v>8</v>
      </c>
      <c r="I9" s="30">
        <v>7</v>
      </c>
      <c r="J9" s="30">
        <v>3</v>
      </c>
      <c r="K9" s="30">
        <v>1</v>
      </c>
      <c r="L9" s="30">
        <v>0</v>
      </c>
      <c r="M9" s="31">
        <f t="shared" ref="M9:M23" si="1">SUM(F9:L9)</f>
        <v>22</v>
      </c>
      <c r="N9" s="29">
        <v>16</v>
      </c>
      <c r="O9" s="30">
        <v>3</v>
      </c>
      <c r="P9" s="30">
        <v>1</v>
      </c>
      <c r="Q9" s="30">
        <v>1</v>
      </c>
      <c r="R9" s="30">
        <v>1</v>
      </c>
      <c r="S9" s="30">
        <v>0</v>
      </c>
      <c r="T9" s="30">
        <v>0</v>
      </c>
      <c r="U9" s="31">
        <f t="shared" ref="U9:U23" si="2">SUM(N9:T9)</f>
        <v>22</v>
      </c>
      <c r="V9" s="52"/>
    </row>
    <row r="10" spans="1:26" ht="14.5" hidden="1">
      <c r="A10" s="27">
        <v>2</v>
      </c>
      <c r="B10" s="184" t="s">
        <v>27</v>
      </c>
      <c r="C10" s="29">
        <v>25</v>
      </c>
      <c r="D10" s="30">
        <v>33</v>
      </c>
      <c r="E10" s="31">
        <f t="shared" si="0"/>
        <v>58</v>
      </c>
      <c r="F10" s="29">
        <v>9</v>
      </c>
      <c r="G10" s="30">
        <v>0</v>
      </c>
      <c r="H10" s="30">
        <v>16</v>
      </c>
      <c r="I10" s="30">
        <v>12</v>
      </c>
      <c r="J10" s="30">
        <v>15</v>
      </c>
      <c r="K10" s="30">
        <v>6</v>
      </c>
      <c r="L10" s="30">
        <v>0</v>
      </c>
      <c r="M10" s="31">
        <f t="shared" si="1"/>
        <v>58</v>
      </c>
      <c r="N10" s="29">
        <v>27</v>
      </c>
      <c r="O10" s="30">
        <v>8</v>
      </c>
      <c r="P10" s="30">
        <v>11</v>
      </c>
      <c r="Q10" s="30">
        <v>2</v>
      </c>
      <c r="R10" s="30">
        <v>9</v>
      </c>
      <c r="S10" s="30">
        <v>1</v>
      </c>
      <c r="T10" s="30">
        <v>0</v>
      </c>
      <c r="U10" s="31">
        <f t="shared" si="2"/>
        <v>58</v>
      </c>
      <c r="V10" s="52"/>
    </row>
    <row r="11" spans="1:26" ht="14.5" hidden="1">
      <c r="A11" s="27">
        <v>3</v>
      </c>
      <c r="B11" s="184" t="s">
        <v>28</v>
      </c>
      <c r="C11" s="29">
        <v>23</v>
      </c>
      <c r="D11" s="30">
        <v>22</v>
      </c>
      <c r="E11" s="31">
        <f t="shared" si="0"/>
        <v>45</v>
      </c>
      <c r="F11" s="29">
        <v>5</v>
      </c>
      <c r="G11" s="30">
        <v>0</v>
      </c>
      <c r="H11" s="30">
        <v>6</v>
      </c>
      <c r="I11" s="30">
        <v>20</v>
      </c>
      <c r="J11" s="30">
        <v>11</v>
      </c>
      <c r="K11" s="30">
        <v>1</v>
      </c>
      <c r="L11" s="30">
        <v>2</v>
      </c>
      <c r="M11" s="31">
        <f t="shared" si="1"/>
        <v>45</v>
      </c>
      <c r="N11" s="29">
        <v>31</v>
      </c>
      <c r="O11" s="30">
        <v>1</v>
      </c>
      <c r="P11" s="30">
        <v>9</v>
      </c>
      <c r="Q11" s="30">
        <v>2</v>
      </c>
      <c r="R11" s="30">
        <v>2</v>
      </c>
      <c r="S11" s="30">
        <v>0</v>
      </c>
      <c r="T11" s="30">
        <v>0</v>
      </c>
      <c r="U11" s="31">
        <f t="shared" si="2"/>
        <v>45</v>
      </c>
      <c r="V11" s="52"/>
    </row>
    <row r="12" spans="1:26" ht="14.5" hidden="1">
      <c r="A12" s="27">
        <v>4</v>
      </c>
      <c r="B12" s="184" t="s">
        <v>29</v>
      </c>
      <c r="C12" s="29">
        <v>20</v>
      </c>
      <c r="D12" s="30">
        <v>12</v>
      </c>
      <c r="E12" s="31">
        <f t="shared" si="0"/>
        <v>32</v>
      </c>
      <c r="F12" s="29">
        <v>3</v>
      </c>
      <c r="G12" s="30">
        <v>0</v>
      </c>
      <c r="H12" s="30">
        <v>11</v>
      </c>
      <c r="I12" s="30">
        <v>12</v>
      </c>
      <c r="J12" s="30">
        <v>4</v>
      </c>
      <c r="K12" s="30">
        <v>1</v>
      </c>
      <c r="L12" s="30">
        <v>1</v>
      </c>
      <c r="M12" s="31">
        <f t="shared" si="1"/>
        <v>32</v>
      </c>
      <c r="N12" s="29">
        <v>23</v>
      </c>
      <c r="O12" s="30">
        <v>3</v>
      </c>
      <c r="P12" s="30">
        <v>5</v>
      </c>
      <c r="Q12" s="30">
        <v>0</v>
      </c>
      <c r="R12" s="30">
        <v>1</v>
      </c>
      <c r="S12" s="30">
        <v>0</v>
      </c>
      <c r="T12" s="30">
        <v>0</v>
      </c>
      <c r="U12" s="31">
        <f t="shared" si="2"/>
        <v>32</v>
      </c>
      <c r="V12" s="52"/>
    </row>
    <row r="13" spans="1:26" ht="14.5" hidden="1">
      <c r="A13" s="27">
        <v>5</v>
      </c>
      <c r="B13" s="184" t="s">
        <v>30</v>
      </c>
      <c r="C13" s="29">
        <v>20</v>
      </c>
      <c r="D13" s="30">
        <v>27</v>
      </c>
      <c r="E13" s="31">
        <f t="shared" si="0"/>
        <v>47</v>
      </c>
      <c r="F13" s="29">
        <v>6</v>
      </c>
      <c r="G13" s="30">
        <v>0</v>
      </c>
      <c r="H13" s="30">
        <v>14</v>
      </c>
      <c r="I13" s="30">
        <v>20</v>
      </c>
      <c r="J13" s="30">
        <v>4</v>
      </c>
      <c r="K13" s="30">
        <v>2</v>
      </c>
      <c r="L13" s="30">
        <v>1</v>
      </c>
      <c r="M13" s="31">
        <f t="shared" si="1"/>
        <v>47</v>
      </c>
      <c r="N13" s="29">
        <v>33</v>
      </c>
      <c r="O13" s="30">
        <v>2</v>
      </c>
      <c r="P13" s="30">
        <v>6</v>
      </c>
      <c r="Q13" s="30">
        <v>2</v>
      </c>
      <c r="R13" s="30">
        <v>4</v>
      </c>
      <c r="S13" s="30">
        <v>0</v>
      </c>
      <c r="T13" s="30">
        <v>0</v>
      </c>
      <c r="U13" s="31">
        <f t="shared" si="2"/>
        <v>47</v>
      </c>
      <c r="V13" s="52"/>
    </row>
    <row r="14" spans="1:26" ht="14.5" hidden="1">
      <c r="A14" s="27">
        <v>6</v>
      </c>
      <c r="B14" s="184" t="s">
        <v>31</v>
      </c>
      <c r="C14" s="29">
        <v>17</v>
      </c>
      <c r="D14" s="30">
        <v>27</v>
      </c>
      <c r="E14" s="31">
        <f t="shared" si="0"/>
        <v>44</v>
      </c>
      <c r="F14" s="29">
        <v>11</v>
      </c>
      <c r="G14" s="30">
        <v>0</v>
      </c>
      <c r="H14" s="30">
        <v>7</v>
      </c>
      <c r="I14" s="30">
        <v>11</v>
      </c>
      <c r="J14" s="30">
        <v>10</v>
      </c>
      <c r="K14" s="30">
        <v>4</v>
      </c>
      <c r="L14" s="30">
        <v>1</v>
      </c>
      <c r="M14" s="31">
        <f t="shared" si="1"/>
        <v>44</v>
      </c>
      <c r="N14" s="29">
        <v>17</v>
      </c>
      <c r="O14" s="30">
        <v>7</v>
      </c>
      <c r="P14" s="30">
        <v>7</v>
      </c>
      <c r="Q14" s="30">
        <v>3</v>
      </c>
      <c r="R14" s="30">
        <v>9</v>
      </c>
      <c r="S14" s="30">
        <v>1</v>
      </c>
      <c r="T14" s="30">
        <v>0</v>
      </c>
      <c r="U14" s="31">
        <f t="shared" si="2"/>
        <v>44</v>
      </c>
      <c r="V14" s="52"/>
    </row>
    <row r="15" spans="1:26" ht="14.5" hidden="1">
      <c r="A15" s="27">
        <v>7</v>
      </c>
      <c r="B15" s="184" t="s">
        <v>32</v>
      </c>
      <c r="C15" s="29">
        <v>27</v>
      </c>
      <c r="D15" s="30">
        <v>28</v>
      </c>
      <c r="E15" s="31">
        <f t="shared" si="0"/>
        <v>55</v>
      </c>
      <c r="F15" s="29">
        <v>7</v>
      </c>
      <c r="G15" s="30">
        <v>0</v>
      </c>
      <c r="H15" s="30">
        <v>12</v>
      </c>
      <c r="I15" s="30">
        <v>13</v>
      </c>
      <c r="J15" s="30">
        <v>13</v>
      </c>
      <c r="K15" s="30">
        <v>5</v>
      </c>
      <c r="L15" s="30">
        <v>5</v>
      </c>
      <c r="M15" s="31">
        <f t="shared" si="1"/>
        <v>55</v>
      </c>
      <c r="N15" s="29">
        <v>25</v>
      </c>
      <c r="O15" s="30">
        <v>13</v>
      </c>
      <c r="P15" s="30">
        <v>6</v>
      </c>
      <c r="Q15" s="30">
        <v>3</v>
      </c>
      <c r="R15" s="30">
        <v>8</v>
      </c>
      <c r="S15" s="30">
        <v>0</v>
      </c>
      <c r="T15" s="30">
        <v>0</v>
      </c>
      <c r="U15" s="31">
        <f t="shared" si="2"/>
        <v>55</v>
      </c>
      <c r="V15" s="52"/>
    </row>
    <row r="16" spans="1:26" ht="14.5" hidden="1">
      <c r="A16" s="27">
        <v>8</v>
      </c>
      <c r="B16" s="184" t="s">
        <v>33</v>
      </c>
      <c r="C16" s="29">
        <v>34</v>
      </c>
      <c r="D16" s="30">
        <v>30</v>
      </c>
      <c r="E16" s="31">
        <f t="shared" si="0"/>
        <v>64</v>
      </c>
      <c r="F16" s="29">
        <v>19</v>
      </c>
      <c r="G16" s="30">
        <v>1</v>
      </c>
      <c r="H16" s="30">
        <v>18</v>
      </c>
      <c r="I16" s="30">
        <v>7</v>
      </c>
      <c r="J16" s="30">
        <v>14</v>
      </c>
      <c r="K16" s="30">
        <v>3</v>
      </c>
      <c r="L16" s="30">
        <v>2</v>
      </c>
      <c r="M16" s="31">
        <f t="shared" si="1"/>
        <v>64</v>
      </c>
      <c r="N16" s="29">
        <v>26</v>
      </c>
      <c r="O16" s="30">
        <v>1</v>
      </c>
      <c r="P16" s="30">
        <v>16</v>
      </c>
      <c r="Q16" s="30">
        <v>2</v>
      </c>
      <c r="R16" s="30">
        <v>18</v>
      </c>
      <c r="S16" s="30">
        <v>1</v>
      </c>
      <c r="T16" s="30">
        <v>0</v>
      </c>
      <c r="U16" s="31">
        <f t="shared" si="2"/>
        <v>64</v>
      </c>
      <c r="V16" s="52"/>
    </row>
    <row r="17" spans="1:26" ht="14.5" hidden="1">
      <c r="A17" s="27">
        <v>9</v>
      </c>
      <c r="B17" s="184" t="s">
        <v>34</v>
      </c>
      <c r="C17" s="29">
        <v>11</v>
      </c>
      <c r="D17" s="30">
        <v>11</v>
      </c>
      <c r="E17" s="31">
        <f t="shared" si="0"/>
        <v>22</v>
      </c>
      <c r="F17" s="29">
        <v>5</v>
      </c>
      <c r="G17" s="30">
        <v>0</v>
      </c>
      <c r="H17" s="30">
        <v>4</v>
      </c>
      <c r="I17" s="30">
        <v>5</v>
      </c>
      <c r="J17" s="30">
        <v>5</v>
      </c>
      <c r="K17" s="30">
        <v>2</v>
      </c>
      <c r="L17" s="30">
        <v>1</v>
      </c>
      <c r="M17" s="31">
        <f t="shared" si="1"/>
        <v>22</v>
      </c>
      <c r="N17" s="29">
        <v>10</v>
      </c>
      <c r="O17" s="30">
        <v>3</v>
      </c>
      <c r="P17" s="30">
        <v>2</v>
      </c>
      <c r="Q17" s="30">
        <v>1</v>
      </c>
      <c r="R17" s="30">
        <v>6</v>
      </c>
      <c r="S17" s="30">
        <v>0</v>
      </c>
      <c r="T17" s="30">
        <v>0</v>
      </c>
      <c r="U17" s="31">
        <f t="shared" si="2"/>
        <v>22</v>
      </c>
      <c r="V17" s="52"/>
    </row>
    <row r="18" spans="1:26" ht="14.5" hidden="1">
      <c r="A18" s="27">
        <v>10</v>
      </c>
      <c r="B18" s="184" t="s">
        <v>35</v>
      </c>
      <c r="C18" s="29">
        <v>14</v>
      </c>
      <c r="D18" s="30">
        <v>16</v>
      </c>
      <c r="E18" s="31">
        <f t="shared" si="0"/>
        <v>30</v>
      </c>
      <c r="F18" s="29">
        <v>11</v>
      </c>
      <c r="G18" s="30">
        <v>0</v>
      </c>
      <c r="H18" s="30">
        <v>7</v>
      </c>
      <c r="I18" s="30">
        <v>1</v>
      </c>
      <c r="J18" s="30">
        <v>6</v>
      </c>
      <c r="K18" s="30">
        <v>3</v>
      </c>
      <c r="L18" s="30">
        <v>2</v>
      </c>
      <c r="M18" s="31">
        <f t="shared" si="1"/>
        <v>30</v>
      </c>
      <c r="N18" s="29">
        <v>7</v>
      </c>
      <c r="O18" s="30">
        <v>6</v>
      </c>
      <c r="P18" s="30">
        <v>5</v>
      </c>
      <c r="Q18" s="30">
        <v>3</v>
      </c>
      <c r="R18" s="30">
        <v>7</v>
      </c>
      <c r="S18" s="30">
        <v>2</v>
      </c>
      <c r="T18" s="30">
        <v>0</v>
      </c>
      <c r="U18" s="31">
        <f t="shared" si="2"/>
        <v>30</v>
      </c>
      <c r="V18" s="52"/>
    </row>
    <row r="19" spans="1:26" ht="14.5" hidden="1">
      <c r="A19" s="27">
        <v>11</v>
      </c>
      <c r="B19" s="184" t="s">
        <v>36</v>
      </c>
      <c r="C19" s="29">
        <v>8</v>
      </c>
      <c r="D19" s="30">
        <v>9</v>
      </c>
      <c r="E19" s="31">
        <f t="shared" si="0"/>
        <v>17</v>
      </c>
      <c r="F19" s="29">
        <v>2</v>
      </c>
      <c r="G19" s="30">
        <v>0</v>
      </c>
      <c r="H19" s="30">
        <v>0</v>
      </c>
      <c r="I19" s="30">
        <v>5</v>
      </c>
      <c r="J19" s="30">
        <v>3</v>
      </c>
      <c r="K19" s="30">
        <v>7</v>
      </c>
      <c r="L19" s="30">
        <v>0</v>
      </c>
      <c r="M19" s="31">
        <f t="shared" si="1"/>
        <v>17</v>
      </c>
      <c r="N19" s="29">
        <v>12</v>
      </c>
      <c r="O19" s="30">
        <v>2</v>
      </c>
      <c r="P19" s="30">
        <v>1</v>
      </c>
      <c r="Q19" s="30">
        <v>1</v>
      </c>
      <c r="R19" s="30">
        <v>1</v>
      </c>
      <c r="S19" s="30">
        <v>0</v>
      </c>
      <c r="T19" s="30">
        <v>0</v>
      </c>
      <c r="U19" s="31">
        <f t="shared" si="2"/>
        <v>17</v>
      </c>
      <c r="V19" s="52"/>
    </row>
    <row r="20" spans="1:26" ht="14.5" hidden="1">
      <c r="A20" s="27">
        <v>12</v>
      </c>
      <c r="B20" s="184" t="s">
        <v>37</v>
      </c>
      <c r="C20" s="29">
        <v>6</v>
      </c>
      <c r="D20" s="30">
        <v>7</v>
      </c>
      <c r="E20" s="31">
        <f t="shared" si="0"/>
        <v>13</v>
      </c>
      <c r="F20" s="29">
        <v>4</v>
      </c>
      <c r="G20" s="30">
        <v>1</v>
      </c>
      <c r="H20" s="30">
        <v>2</v>
      </c>
      <c r="I20" s="30">
        <v>2</v>
      </c>
      <c r="J20" s="30">
        <v>2</v>
      </c>
      <c r="K20" s="30">
        <v>1</v>
      </c>
      <c r="L20" s="30">
        <v>1</v>
      </c>
      <c r="M20" s="31">
        <f t="shared" si="1"/>
        <v>13</v>
      </c>
      <c r="N20" s="29">
        <v>3</v>
      </c>
      <c r="O20" s="30">
        <v>3</v>
      </c>
      <c r="P20" s="30">
        <v>2</v>
      </c>
      <c r="Q20" s="30">
        <v>3</v>
      </c>
      <c r="R20" s="30">
        <v>2</v>
      </c>
      <c r="S20" s="30">
        <v>0</v>
      </c>
      <c r="T20" s="30">
        <v>0</v>
      </c>
      <c r="U20" s="31">
        <f t="shared" si="2"/>
        <v>13</v>
      </c>
      <c r="V20" s="52"/>
    </row>
    <row r="21" spans="1:26" ht="15.75" hidden="1" customHeight="1">
      <c r="A21" s="27">
        <v>13</v>
      </c>
      <c r="B21" s="184" t="s">
        <v>38</v>
      </c>
      <c r="C21" s="29">
        <v>5</v>
      </c>
      <c r="D21" s="30">
        <v>6</v>
      </c>
      <c r="E21" s="31">
        <f t="shared" si="0"/>
        <v>11</v>
      </c>
      <c r="F21" s="29">
        <v>2</v>
      </c>
      <c r="G21" s="30">
        <v>0</v>
      </c>
      <c r="H21" s="30">
        <v>4</v>
      </c>
      <c r="I21" s="30">
        <v>3</v>
      </c>
      <c r="J21" s="30">
        <v>1</v>
      </c>
      <c r="K21" s="30">
        <v>1</v>
      </c>
      <c r="L21" s="30">
        <v>0</v>
      </c>
      <c r="M21" s="31">
        <f t="shared" si="1"/>
        <v>11</v>
      </c>
      <c r="N21" s="29">
        <v>4</v>
      </c>
      <c r="O21" s="30">
        <v>5</v>
      </c>
      <c r="P21" s="30">
        <v>0</v>
      </c>
      <c r="Q21" s="30">
        <v>0</v>
      </c>
      <c r="R21" s="30">
        <v>2</v>
      </c>
      <c r="S21" s="30">
        <v>0</v>
      </c>
      <c r="T21" s="30">
        <v>0</v>
      </c>
      <c r="U21" s="31">
        <f t="shared" si="2"/>
        <v>11</v>
      </c>
      <c r="V21" s="52"/>
    </row>
    <row r="22" spans="1:26" ht="15.75" hidden="1" customHeight="1">
      <c r="A22" s="27">
        <v>14</v>
      </c>
      <c r="B22" s="184" t="s">
        <v>39</v>
      </c>
      <c r="C22" s="29">
        <v>87</v>
      </c>
      <c r="D22" s="30">
        <v>91</v>
      </c>
      <c r="E22" s="31">
        <f t="shared" si="0"/>
        <v>178</v>
      </c>
      <c r="F22" s="29">
        <v>75</v>
      </c>
      <c r="G22" s="30">
        <v>1</v>
      </c>
      <c r="H22" s="30">
        <v>23</v>
      </c>
      <c r="I22" s="30">
        <v>6</v>
      </c>
      <c r="J22" s="30">
        <v>42</v>
      </c>
      <c r="K22" s="30">
        <v>17</v>
      </c>
      <c r="L22" s="30">
        <v>14</v>
      </c>
      <c r="M22" s="31">
        <f t="shared" si="1"/>
        <v>178</v>
      </c>
      <c r="N22" s="29">
        <v>31</v>
      </c>
      <c r="O22" s="30">
        <v>15</v>
      </c>
      <c r="P22" s="30">
        <v>48</v>
      </c>
      <c r="Q22" s="30">
        <v>22</v>
      </c>
      <c r="R22" s="30">
        <v>58</v>
      </c>
      <c r="S22" s="30">
        <v>4</v>
      </c>
      <c r="T22" s="30">
        <v>0</v>
      </c>
      <c r="U22" s="31">
        <f t="shared" si="2"/>
        <v>178</v>
      </c>
      <c r="V22" s="52"/>
    </row>
    <row r="23" spans="1:26" ht="15.75" hidden="1" customHeight="1">
      <c r="A23" s="27">
        <v>15</v>
      </c>
      <c r="B23" s="185" t="s">
        <v>40</v>
      </c>
      <c r="C23" s="29">
        <v>31</v>
      </c>
      <c r="D23" s="30">
        <v>27</v>
      </c>
      <c r="E23" s="31">
        <f t="shared" si="0"/>
        <v>58</v>
      </c>
      <c r="F23" s="29">
        <v>7</v>
      </c>
      <c r="G23" s="30">
        <v>0</v>
      </c>
      <c r="H23" s="30">
        <v>8</v>
      </c>
      <c r="I23" s="30">
        <v>9</v>
      </c>
      <c r="J23" s="30">
        <v>23</v>
      </c>
      <c r="K23" s="30">
        <v>5</v>
      </c>
      <c r="L23" s="30">
        <v>6</v>
      </c>
      <c r="M23" s="31">
        <f t="shared" si="1"/>
        <v>58</v>
      </c>
      <c r="N23" s="29">
        <v>17</v>
      </c>
      <c r="O23" s="30">
        <v>10</v>
      </c>
      <c r="P23" s="30">
        <v>16</v>
      </c>
      <c r="Q23" s="30">
        <v>5</v>
      </c>
      <c r="R23" s="30">
        <v>8</v>
      </c>
      <c r="S23" s="30">
        <v>2</v>
      </c>
      <c r="T23" s="30">
        <v>0</v>
      </c>
      <c r="U23" s="31">
        <f t="shared" si="2"/>
        <v>58</v>
      </c>
      <c r="V23" s="52"/>
    </row>
    <row r="24" spans="1:26" ht="15.75" hidden="1" customHeight="1">
      <c r="A24" s="283" t="s">
        <v>388</v>
      </c>
      <c r="B24" s="282"/>
      <c r="C24" s="92">
        <f t="shared" ref="C24:U24" si="3">SUM(C9:C23)</f>
        <v>337</v>
      </c>
      <c r="D24" s="93">
        <f t="shared" si="3"/>
        <v>359</v>
      </c>
      <c r="E24" s="94">
        <f t="shared" si="3"/>
        <v>696</v>
      </c>
      <c r="F24" s="92">
        <f t="shared" si="3"/>
        <v>169</v>
      </c>
      <c r="G24" s="93">
        <f t="shared" si="3"/>
        <v>3</v>
      </c>
      <c r="H24" s="93">
        <f t="shared" si="3"/>
        <v>140</v>
      </c>
      <c r="I24" s="93">
        <f t="shared" si="3"/>
        <v>133</v>
      </c>
      <c r="J24" s="93">
        <f t="shared" si="3"/>
        <v>156</v>
      </c>
      <c r="K24" s="93">
        <f t="shared" si="3"/>
        <v>59</v>
      </c>
      <c r="L24" s="93">
        <f t="shared" si="3"/>
        <v>36</v>
      </c>
      <c r="M24" s="94">
        <f t="shared" si="3"/>
        <v>696</v>
      </c>
      <c r="N24" s="92">
        <f t="shared" si="3"/>
        <v>282</v>
      </c>
      <c r="O24" s="93">
        <f t="shared" si="3"/>
        <v>82</v>
      </c>
      <c r="P24" s="93">
        <f t="shared" si="3"/>
        <v>135</v>
      </c>
      <c r="Q24" s="93">
        <f t="shared" si="3"/>
        <v>50</v>
      </c>
      <c r="R24" s="93">
        <f t="shared" si="3"/>
        <v>136</v>
      </c>
      <c r="S24" s="93">
        <f t="shared" si="3"/>
        <v>11</v>
      </c>
      <c r="T24" s="93">
        <f t="shared" si="3"/>
        <v>0</v>
      </c>
      <c r="U24" s="94">
        <f t="shared" si="3"/>
        <v>696</v>
      </c>
      <c r="V24" s="52"/>
    </row>
    <row r="25" spans="1:26" ht="15.75" hidden="1" customHeight="1">
      <c r="A25" s="175"/>
      <c r="B25" s="17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52"/>
    </row>
    <row r="26" spans="1:26" ht="15.75" hidden="1" customHeight="1">
      <c r="A26" s="1" t="s">
        <v>354</v>
      </c>
      <c r="B26" s="1"/>
      <c r="C26" s="2"/>
      <c r="D26" s="2"/>
      <c r="E26" s="2"/>
      <c r="F26" s="1"/>
      <c r="G26" s="2"/>
      <c r="H26" s="2"/>
      <c r="I26" s="2"/>
      <c r="N26" s="1"/>
      <c r="O26" s="2"/>
      <c r="P26" s="2"/>
      <c r="Q26" s="2"/>
    </row>
    <row r="27" spans="1:26" ht="15.75" hidden="1" customHeight="1">
      <c r="A27" s="4" t="s">
        <v>355</v>
      </c>
      <c r="B27" s="1"/>
      <c r="C27" s="2"/>
      <c r="D27" s="2"/>
      <c r="E27" s="2"/>
      <c r="F27" s="4"/>
      <c r="G27" s="2"/>
      <c r="H27" s="2"/>
      <c r="I27" s="2"/>
      <c r="N27" s="4"/>
      <c r="O27" s="2"/>
      <c r="P27" s="2"/>
      <c r="Q27" s="2"/>
    </row>
    <row r="28" spans="1:26" ht="15.75" hidden="1" customHeight="1">
      <c r="A28" s="175"/>
      <c r="B28" s="17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52"/>
    </row>
    <row r="29" spans="1:26" ht="15.75" hidden="1" customHeight="1">
      <c r="A29" s="310" t="s">
        <v>389</v>
      </c>
      <c r="B29" s="300"/>
      <c r="C29" s="315" t="s">
        <v>4</v>
      </c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2"/>
    </row>
    <row r="30" spans="1:26" ht="15.75" hidden="1" customHeight="1">
      <c r="A30" s="278"/>
      <c r="B30" s="301"/>
      <c r="C30" s="313" t="s">
        <v>390</v>
      </c>
      <c r="D30" s="270"/>
      <c r="E30" s="271"/>
      <c r="F30" s="313" t="s">
        <v>391</v>
      </c>
      <c r="G30" s="270"/>
      <c r="H30" s="270"/>
      <c r="I30" s="270"/>
      <c r="J30" s="270"/>
      <c r="K30" s="270"/>
      <c r="L30" s="270"/>
      <c r="M30" s="271"/>
      <c r="N30" s="313" t="s">
        <v>392</v>
      </c>
      <c r="O30" s="270"/>
      <c r="P30" s="270"/>
      <c r="Q30" s="270"/>
      <c r="R30" s="270"/>
      <c r="S30" s="270"/>
      <c r="T30" s="270"/>
      <c r="U30" s="271"/>
      <c r="V30" s="173"/>
      <c r="W30" s="173"/>
      <c r="X30" s="173"/>
      <c r="Y30" s="173"/>
      <c r="Z30" s="173"/>
    </row>
    <row r="31" spans="1:26" ht="15.75" hidden="1" customHeight="1">
      <c r="A31" s="278"/>
      <c r="B31" s="301"/>
      <c r="C31" s="311" t="s">
        <v>393</v>
      </c>
      <c r="D31" s="312" t="s">
        <v>394</v>
      </c>
      <c r="E31" s="305" t="s">
        <v>395</v>
      </c>
      <c r="F31" s="27" t="s">
        <v>363</v>
      </c>
      <c r="G31" s="175" t="s">
        <v>364</v>
      </c>
      <c r="H31" s="175" t="s">
        <v>365</v>
      </c>
      <c r="I31" s="175" t="s">
        <v>366</v>
      </c>
      <c r="J31" s="176" t="s">
        <v>367</v>
      </c>
      <c r="K31" s="176" t="s">
        <v>368</v>
      </c>
      <c r="L31" s="176" t="s">
        <v>369</v>
      </c>
      <c r="M31" s="177" t="s">
        <v>326</v>
      </c>
      <c r="N31" s="27" t="s">
        <v>370</v>
      </c>
      <c r="O31" s="175" t="s">
        <v>371</v>
      </c>
      <c r="P31" s="175" t="s">
        <v>372</v>
      </c>
      <c r="Q31" s="175" t="s">
        <v>373</v>
      </c>
      <c r="R31" s="174" t="s">
        <v>374</v>
      </c>
      <c r="S31" s="174" t="s">
        <v>375</v>
      </c>
      <c r="T31" s="174" t="s">
        <v>376</v>
      </c>
      <c r="U31" s="177" t="s">
        <v>326</v>
      </c>
      <c r="V31" s="173"/>
      <c r="W31" s="173"/>
      <c r="X31" s="173"/>
      <c r="Y31" s="173"/>
      <c r="Z31" s="173"/>
    </row>
    <row r="32" spans="1:26" ht="15.75" hidden="1" customHeight="1">
      <c r="A32" s="279"/>
      <c r="B32" s="306"/>
      <c r="C32" s="279"/>
      <c r="D32" s="280"/>
      <c r="E32" s="306"/>
      <c r="F32" s="178" t="s">
        <v>377</v>
      </c>
      <c r="G32" s="179"/>
      <c r="H32" s="180" t="s">
        <v>378</v>
      </c>
      <c r="I32" s="180" t="s">
        <v>379</v>
      </c>
      <c r="J32" s="180" t="s">
        <v>380</v>
      </c>
      <c r="K32" s="180" t="s">
        <v>381</v>
      </c>
      <c r="L32" s="180" t="s">
        <v>382</v>
      </c>
      <c r="M32" s="181" t="s">
        <v>383</v>
      </c>
      <c r="N32" s="178" t="s">
        <v>384</v>
      </c>
      <c r="O32" s="180" t="s">
        <v>385</v>
      </c>
      <c r="P32" s="180" t="s">
        <v>386</v>
      </c>
      <c r="Q32" s="180" t="s">
        <v>387</v>
      </c>
      <c r="R32" s="179"/>
      <c r="S32" s="179"/>
      <c r="T32" s="179"/>
      <c r="U32" s="182" t="s">
        <v>383</v>
      </c>
      <c r="V32" s="173"/>
      <c r="W32" s="173"/>
      <c r="X32" s="173"/>
      <c r="Y32" s="173"/>
      <c r="Z32" s="173"/>
    </row>
    <row r="33" spans="1:22" ht="15.75" hidden="1" customHeight="1">
      <c r="A33" s="281" t="s">
        <v>19</v>
      </c>
      <c r="B33" s="282"/>
      <c r="C33" s="73" t="s">
        <v>20</v>
      </c>
      <c r="D33" s="74" t="s">
        <v>21</v>
      </c>
      <c r="E33" s="75" t="s">
        <v>22</v>
      </c>
      <c r="F33" s="73" t="s">
        <v>20</v>
      </c>
      <c r="G33" s="74" t="s">
        <v>21</v>
      </c>
      <c r="H33" s="74" t="s">
        <v>22</v>
      </c>
      <c r="I33" s="74" t="s">
        <v>23</v>
      </c>
      <c r="J33" s="74" t="s">
        <v>24</v>
      </c>
      <c r="K33" s="74" t="s">
        <v>339</v>
      </c>
      <c r="L33" s="74" t="s">
        <v>340</v>
      </c>
      <c r="M33" s="75" t="s">
        <v>341</v>
      </c>
      <c r="N33" s="73" t="s">
        <v>20</v>
      </c>
      <c r="O33" s="74" t="s">
        <v>21</v>
      </c>
      <c r="P33" s="74" t="s">
        <v>22</v>
      </c>
      <c r="Q33" s="74" t="s">
        <v>23</v>
      </c>
      <c r="R33" s="74" t="s">
        <v>24</v>
      </c>
      <c r="S33" s="74" t="s">
        <v>339</v>
      </c>
      <c r="T33" s="74" t="s">
        <v>340</v>
      </c>
      <c r="U33" s="75" t="s">
        <v>341</v>
      </c>
    </row>
    <row r="34" spans="1:22" ht="15.75" hidden="1" customHeight="1">
      <c r="A34" s="27">
        <v>1</v>
      </c>
      <c r="B34" s="183" t="s">
        <v>25</v>
      </c>
      <c r="C34" s="29">
        <v>6</v>
      </c>
      <c r="D34" s="30">
        <v>6</v>
      </c>
      <c r="E34" s="31">
        <f t="shared" ref="E34:E48" si="4">C34+D34</f>
        <v>12</v>
      </c>
      <c r="F34" s="29">
        <v>1</v>
      </c>
      <c r="G34" s="30">
        <v>0</v>
      </c>
      <c r="H34" s="30">
        <v>0</v>
      </c>
      <c r="I34" s="30">
        <v>7</v>
      </c>
      <c r="J34" s="30">
        <v>2</v>
      </c>
      <c r="K34" s="30">
        <v>1</v>
      </c>
      <c r="L34" s="30">
        <v>1</v>
      </c>
      <c r="M34" s="31">
        <f t="shared" ref="M34:M48" si="5">SUM(F34:L34)</f>
        <v>12</v>
      </c>
      <c r="N34" s="29">
        <v>8</v>
      </c>
      <c r="O34" s="30">
        <v>1</v>
      </c>
      <c r="P34" s="30">
        <v>0</v>
      </c>
      <c r="Q34" s="30">
        <v>2</v>
      </c>
      <c r="R34" s="30">
        <v>1</v>
      </c>
      <c r="S34" s="30">
        <v>0</v>
      </c>
      <c r="T34" s="30">
        <v>0</v>
      </c>
      <c r="U34" s="31">
        <f t="shared" ref="U34:U48" si="6">SUM(N34:T34)</f>
        <v>12</v>
      </c>
      <c r="V34" s="52"/>
    </row>
    <row r="35" spans="1:22" ht="15.75" hidden="1" customHeight="1">
      <c r="A35" s="27">
        <v>2</v>
      </c>
      <c r="B35" s="184" t="s">
        <v>27</v>
      </c>
      <c r="C35" s="29">
        <v>16</v>
      </c>
      <c r="D35" s="30">
        <v>18</v>
      </c>
      <c r="E35" s="31">
        <f t="shared" si="4"/>
        <v>34</v>
      </c>
      <c r="F35" s="29">
        <v>5</v>
      </c>
      <c r="G35" s="30">
        <v>0</v>
      </c>
      <c r="H35" s="30">
        <v>9</v>
      </c>
      <c r="I35" s="30">
        <v>7</v>
      </c>
      <c r="J35" s="30">
        <v>9</v>
      </c>
      <c r="K35" s="30">
        <v>3</v>
      </c>
      <c r="L35" s="30">
        <v>1</v>
      </c>
      <c r="M35" s="31">
        <f t="shared" si="5"/>
        <v>34</v>
      </c>
      <c r="N35" s="29">
        <v>13</v>
      </c>
      <c r="O35" s="30">
        <v>7</v>
      </c>
      <c r="P35" s="30">
        <v>9</v>
      </c>
      <c r="Q35" s="30">
        <v>2</v>
      </c>
      <c r="R35" s="30">
        <v>3</v>
      </c>
      <c r="S35" s="30">
        <v>0</v>
      </c>
      <c r="T35" s="30">
        <v>0</v>
      </c>
      <c r="U35" s="31">
        <f t="shared" si="6"/>
        <v>34</v>
      </c>
      <c r="V35" s="52"/>
    </row>
    <row r="36" spans="1:22" ht="15.75" hidden="1" customHeight="1">
      <c r="A36" s="27">
        <v>3</v>
      </c>
      <c r="B36" s="184" t="s">
        <v>28</v>
      </c>
      <c r="C36" s="29">
        <v>5</v>
      </c>
      <c r="D36" s="30">
        <v>6</v>
      </c>
      <c r="E36" s="31">
        <f t="shared" si="4"/>
        <v>11</v>
      </c>
      <c r="F36" s="29">
        <v>2</v>
      </c>
      <c r="G36" s="30">
        <v>0</v>
      </c>
      <c r="H36" s="30">
        <v>1</v>
      </c>
      <c r="I36" s="30">
        <v>5</v>
      </c>
      <c r="J36" s="30">
        <v>2</v>
      </c>
      <c r="K36" s="30">
        <v>1</v>
      </c>
      <c r="L36" s="30">
        <v>0</v>
      </c>
      <c r="M36" s="31">
        <f t="shared" si="5"/>
        <v>11</v>
      </c>
      <c r="N36" s="29">
        <v>8</v>
      </c>
      <c r="O36" s="30">
        <v>1</v>
      </c>
      <c r="P36" s="30">
        <v>0</v>
      </c>
      <c r="Q36" s="30">
        <v>1</v>
      </c>
      <c r="R36" s="30">
        <v>1</v>
      </c>
      <c r="S36" s="30">
        <v>0</v>
      </c>
      <c r="T36" s="30">
        <v>0</v>
      </c>
      <c r="U36" s="31">
        <f t="shared" si="6"/>
        <v>11</v>
      </c>
      <c r="V36" s="52"/>
    </row>
    <row r="37" spans="1:22" ht="15.75" hidden="1" customHeight="1">
      <c r="A37" s="27">
        <v>4</v>
      </c>
      <c r="B37" s="184" t="s">
        <v>29</v>
      </c>
      <c r="C37" s="29">
        <v>15</v>
      </c>
      <c r="D37" s="30">
        <v>15</v>
      </c>
      <c r="E37" s="31">
        <f t="shared" si="4"/>
        <v>30</v>
      </c>
      <c r="F37" s="29">
        <v>9</v>
      </c>
      <c r="G37" s="30">
        <v>1</v>
      </c>
      <c r="H37" s="30">
        <v>2</v>
      </c>
      <c r="I37" s="30">
        <v>5</v>
      </c>
      <c r="J37" s="30">
        <v>4</v>
      </c>
      <c r="K37" s="30">
        <v>7</v>
      </c>
      <c r="L37" s="30">
        <v>2</v>
      </c>
      <c r="M37" s="31">
        <f t="shared" si="5"/>
        <v>30</v>
      </c>
      <c r="N37" s="29">
        <v>12</v>
      </c>
      <c r="O37" s="30">
        <v>4</v>
      </c>
      <c r="P37" s="30">
        <v>5</v>
      </c>
      <c r="Q37" s="30">
        <v>4</v>
      </c>
      <c r="R37" s="30">
        <v>5</v>
      </c>
      <c r="S37" s="30">
        <v>0</v>
      </c>
      <c r="T37" s="30">
        <v>0</v>
      </c>
      <c r="U37" s="31">
        <f t="shared" si="6"/>
        <v>30</v>
      </c>
      <c r="V37" s="52"/>
    </row>
    <row r="38" spans="1:22" ht="15.75" hidden="1" customHeight="1">
      <c r="A38" s="27">
        <v>5</v>
      </c>
      <c r="B38" s="184" t="s">
        <v>30</v>
      </c>
      <c r="C38" s="29">
        <v>19</v>
      </c>
      <c r="D38" s="30">
        <v>16</v>
      </c>
      <c r="E38" s="31">
        <f t="shared" si="4"/>
        <v>35</v>
      </c>
      <c r="F38" s="29">
        <v>8</v>
      </c>
      <c r="G38" s="30">
        <v>0</v>
      </c>
      <c r="H38" s="30">
        <v>3</v>
      </c>
      <c r="I38" s="30">
        <v>15</v>
      </c>
      <c r="J38" s="30">
        <v>6</v>
      </c>
      <c r="K38" s="30">
        <v>0</v>
      </c>
      <c r="L38" s="30">
        <v>3</v>
      </c>
      <c r="M38" s="31">
        <f t="shared" si="5"/>
        <v>35</v>
      </c>
      <c r="N38" s="29">
        <v>15</v>
      </c>
      <c r="O38" s="30">
        <v>6</v>
      </c>
      <c r="P38" s="30">
        <v>4</v>
      </c>
      <c r="Q38" s="30">
        <v>5</v>
      </c>
      <c r="R38" s="30">
        <v>5</v>
      </c>
      <c r="S38" s="30">
        <v>0</v>
      </c>
      <c r="T38" s="30">
        <v>0</v>
      </c>
      <c r="U38" s="31">
        <f t="shared" si="6"/>
        <v>35</v>
      </c>
      <c r="V38" s="52"/>
    </row>
    <row r="39" spans="1:22" ht="15.75" hidden="1" customHeight="1">
      <c r="A39" s="27">
        <v>6</v>
      </c>
      <c r="B39" s="184" t="s">
        <v>31</v>
      </c>
      <c r="C39" s="29">
        <v>22</v>
      </c>
      <c r="D39" s="30">
        <v>20</v>
      </c>
      <c r="E39" s="31">
        <f t="shared" si="4"/>
        <v>42</v>
      </c>
      <c r="F39" s="29">
        <v>8</v>
      </c>
      <c r="G39" s="30">
        <v>0</v>
      </c>
      <c r="H39" s="30">
        <v>1</v>
      </c>
      <c r="I39" s="30">
        <v>16</v>
      </c>
      <c r="J39" s="30">
        <v>13</v>
      </c>
      <c r="K39" s="30">
        <v>3</v>
      </c>
      <c r="L39" s="30">
        <v>1</v>
      </c>
      <c r="M39" s="31">
        <f t="shared" si="5"/>
        <v>42</v>
      </c>
      <c r="N39" s="29">
        <v>15</v>
      </c>
      <c r="O39" s="30">
        <v>3</v>
      </c>
      <c r="P39" s="30">
        <v>11</v>
      </c>
      <c r="Q39" s="30">
        <v>3</v>
      </c>
      <c r="R39" s="30">
        <v>10</v>
      </c>
      <c r="S39" s="30">
        <v>0</v>
      </c>
      <c r="T39" s="30">
        <v>0</v>
      </c>
      <c r="U39" s="31">
        <f t="shared" si="6"/>
        <v>42</v>
      </c>
      <c r="V39" s="52"/>
    </row>
    <row r="40" spans="1:22" ht="15.75" hidden="1" customHeight="1">
      <c r="A40" s="27">
        <v>7</v>
      </c>
      <c r="B40" s="184" t="s">
        <v>32</v>
      </c>
      <c r="C40" s="29">
        <v>35</v>
      </c>
      <c r="D40" s="30">
        <v>45</v>
      </c>
      <c r="E40" s="31">
        <f t="shared" si="4"/>
        <v>80</v>
      </c>
      <c r="F40" s="29">
        <v>12</v>
      </c>
      <c r="G40" s="30">
        <v>1</v>
      </c>
      <c r="H40" s="30">
        <v>8</v>
      </c>
      <c r="I40" s="30">
        <v>31</v>
      </c>
      <c r="J40" s="30">
        <v>14</v>
      </c>
      <c r="K40" s="30">
        <v>14</v>
      </c>
      <c r="L40" s="30"/>
      <c r="M40" s="31">
        <f t="shared" si="5"/>
        <v>80</v>
      </c>
      <c r="N40" s="29">
        <v>54</v>
      </c>
      <c r="O40" s="30">
        <v>5</v>
      </c>
      <c r="P40" s="30">
        <v>7</v>
      </c>
      <c r="Q40" s="30">
        <v>3</v>
      </c>
      <c r="R40" s="30">
        <v>10</v>
      </c>
      <c r="S40" s="30">
        <v>1</v>
      </c>
      <c r="T40" s="30">
        <v>0</v>
      </c>
      <c r="U40" s="31">
        <f t="shared" si="6"/>
        <v>80</v>
      </c>
      <c r="V40" s="52"/>
    </row>
    <row r="41" spans="1:22" ht="15.75" hidden="1" customHeight="1">
      <c r="A41" s="27">
        <v>8</v>
      </c>
      <c r="B41" s="184" t="s">
        <v>33</v>
      </c>
      <c r="C41" s="29">
        <v>23</v>
      </c>
      <c r="D41" s="30">
        <v>26</v>
      </c>
      <c r="E41" s="31">
        <f t="shared" si="4"/>
        <v>49</v>
      </c>
      <c r="F41" s="29">
        <v>8</v>
      </c>
      <c r="G41" s="30">
        <v>0</v>
      </c>
      <c r="H41" s="30">
        <v>14</v>
      </c>
      <c r="I41" s="30">
        <v>7</v>
      </c>
      <c r="J41" s="30">
        <v>13</v>
      </c>
      <c r="K41" s="30">
        <v>6</v>
      </c>
      <c r="L41" s="30">
        <v>1</v>
      </c>
      <c r="M41" s="31">
        <f t="shared" si="5"/>
        <v>49</v>
      </c>
      <c r="N41" s="29">
        <v>20</v>
      </c>
      <c r="O41" s="30">
        <v>5</v>
      </c>
      <c r="P41" s="30">
        <v>11</v>
      </c>
      <c r="Q41" s="30">
        <v>3</v>
      </c>
      <c r="R41" s="30">
        <v>10</v>
      </c>
      <c r="S41" s="30">
        <v>0</v>
      </c>
      <c r="T41" s="30">
        <v>0</v>
      </c>
      <c r="U41" s="31">
        <f t="shared" si="6"/>
        <v>49</v>
      </c>
      <c r="V41" s="52"/>
    </row>
    <row r="42" spans="1:22" ht="15.75" hidden="1" customHeight="1">
      <c r="A42" s="27">
        <v>9</v>
      </c>
      <c r="B42" s="184" t="s">
        <v>34</v>
      </c>
      <c r="C42" s="29">
        <v>25</v>
      </c>
      <c r="D42" s="30">
        <v>22</v>
      </c>
      <c r="E42" s="31">
        <f t="shared" si="4"/>
        <v>47</v>
      </c>
      <c r="F42" s="29">
        <v>7</v>
      </c>
      <c r="G42" s="30">
        <v>0</v>
      </c>
      <c r="H42" s="30">
        <v>8</v>
      </c>
      <c r="I42" s="30">
        <v>12</v>
      </c>
      <c r="J42" s="30">
        <v>11</v>
      </c>
      <c r="K42" s="30">
        <v>7</v>
      </c>
      <c r="L42" s="30">
        <v>2</v>
      </c>
      <c r="M42" s="31">
        <f t="shared" si="5"/>
        <v>47</v>
      </c>
      <c r="N42" s="29">
        <v>24</v>
      </c>
      <c r="O42" s="30">
        <v>5</v>
      </c>
      <c r="P42" s="30">
        <v>7</v>
      </c>
      <c r="Q42" s="30">
        <v>4</v>
      </c>
      <c r="R42" s="30">
        <v>7</v>
      </c>
      <c r="S42" s="30">
        <v>0</v>
      </c>
      <c r="T42" s="30">
        <v>0</v>
      </c>
      <c r="U42" s="31">
        <f t="shared" si="6"/>
        <v>47</v>
      </c>
      <c r="V42" s="52"/>
    </row>
    <row r="43" spans="1:22" ht="15.75" hidden="1" customHeight="1">
      <c r="A43" s="27">
        <v>10</v>
      </c>
      <c r="B43" s="184" t="s">
        <v>35</v>
      </c>
      <c r="C43" s="29">
        <v>23</v>
      </c>
      <c r="D43" s="30">
        <v>29</v>
      </c>
      <c r="E43" s="31">
        <f t="shared" si="4"/>
        <v>52</v>
      </c>
      <c r="F43" s="29">
        <v>8</v>
      </c>
      <c r="G43" s="30">
        <v>0</v>
      </c>
      <c r="H43" s="30">
        <v>15</v>
      </c>
      <c r="I43" s="30">
        <v>11</v>
      </c>
      <c r="J43" s="30">
        <v>10</v>
      </c>
      <c r="K43" s="30">
        <v>6</v>
      </c>
      <c r="L43" s="30">
        <v>2</v>
      </c>
      <c r="M43" s="31">
        <f t="shared" si="5"/>
        <v>52</v>
      </c>
      <c r="N43" s="29">
        <v>29</v>
      </c>
      <c r="O43" s="30">
        <v>8</v>
      </c>
      <c r="P43" s="30">
        <v>7</v>
      </c>
      <c r="Q43" s="30">
        <v>1</v>
      </c>
      <c r="R43" s="30">
        <v>7</v>
      </c>
      <c r="S43" s="30">
        <v>0</v>
      </c>
      <c r="T43" s="30">
        <v>0</v>
      </c>
      <c r="U43" s="31">
        <f t="shared" si="6"/>
        <v>52</v>
      </c>
      <c r="V43" s="52"/>
    </row>
    <row r="44" spans="1:22" ht="15.75" hidden="1" customHeight="1">
      <c r="A44" s="27">
        <v>11</v>
      </c>
      <c r="B44" s="184" t="s">
        <v>36</v>
      </c>
      <c r="C44" s="29">
        <v>7</v>
      </c>
      <c r="D44" s="30">
        <v>15</v>
      </c>
      <c r="E44" s="31">
        <f t="shared" si="4"/>
        <v>22</v>
      </c>
      <c r="F44" s="29">
        <v>0</v>
      </c>
      <c r="G44" s="30">
        <v>0</v>
      </c>
      <c r="H44" s="30">
        <v>4</v>
      </c>
      <c r="I44" s="30">
        <v>8</v>
      </c>
      <c r="J44" s="30">
        <v>6</v>
      </c>
      <c r="K44" s="30">
        <v>4</v>
      </c>
      <c r="L44" s="30">
        <v>0</v>
      </c>
      <c r="M44" s="31">
        <f t="shared" si="5"/>
        <v>22</v>
      </c>
      <c r="N44" s="29">
        <v>22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1">
        <f t="shared" si="6"/>
        <v>22</v>
      </c>
      <c r="V44" s="52"/>
    </row>
    <row r="45" spans="1:22" ht="15.75" hidden="1" customHeight="1">
      <c r="A45" s="27">
        <v>12</v>
      </c>
      <c r="B45" s="184" t="s">
        <v>37</v>
      </c>
      <c r="C45" s="29">
        <v>4</v>
      </c>
      <c r="D45" s="30">
        <v>10</v>
      </c>
      <c r="E45" s="31">
        <f t="shared" si="4"/>
        <v>14</v>
      </c>
      <c r="F45" s="29">
        <v>4</v>
      </c>
      <c r="G45" s="30">
        <v>0</v>
      </c>
      <c r="H45" s="30">
        <v>4</v>
      </c>
      <c r="I45" s="30">
        <v>0</v>
      </c>
      <c r="J45" s="30">
        <v>3</v>
      </c>
      <c r="K45" s="30">
        <v>2</v>
      </c>
      <c r="L45" s="30">
        <v>1</v>
      </c>
      <c r="M45" s="31">
        <f t="shared" si="5"/>
        <v>14</v>
      </c>
      <c r="N45" s="29">
        <v>4</v>
      </c>
      <c r="O45" s="30">
        <v>2</v>
      </c>
      <c r="P45" s="30">
        <v>2</v>
      </c>
      <c r="Q45" s="30">
        <v>1</v>
      </c>
      <c r="R45" s="30">
        <v>5</v>
      </c>
      <c r="S45" s="30">
        <v>0</v>
      </c>
      <c r="T45" s="30">
        <v>0</v>
      </c>
      <c r="U45" s="31">
        <f t="shared" si="6"/>
        <v>14</v>
      </c>
      <c r="V45" s="52"/>
    </row>
    <row r="46" spans="1:22" ht="15.75" hidden="1" customHeight="1">
      <c r="A46" s="27">
        <v>13</v>
      </c>
      <c r="B46" s="184" t="s">
        <v>38</v>
      </c>
      <c r="C46" s="29">
        <v>5</v>
      </c>
      <c r="D46" s="30">
        <v>5</v>
      </c>
      <c r="E46" s="31">
        <f t="shared" si="4"/>
        <v>10</v>
      </c>
      <c r="F46" s="29">
        <v>2</v>
      </c>
      <c r="G46" s="30">
        <v>0</v>
      </c>
      <c r="H46" s="30">
        <v>3</v>
      </c>
      <c r="I46" s="30">
        <v>1</v>
      </c>
      <c r="J46" s="30">
        <v>4</v>
      </c>
      <c r="K46" s="30">
        <v>0</v>
      </c>
      <c r="L46" s="30">
        <v>0</v>
      </c>
      <c r="M46" s="31">
        <f t="shared" si="5"/>
        <v>10</v>
      </c>
      <c r="N46" s="29">
        <v>6</v>
      </c>
      <c r="O46" s="30">
        <v>2</v>
      </c>
      <c r="P46" s="30">
        <v>1</v>
      </c>
      <c r="Q46" s="30"/>
      <c r="R46" s="30">
        <v>1</v>
      </c>
      <c r="S46" s="30">
        <v>0</v>
      </c>
      <c r="T46" s="30">
        <v>0</v>
      </c>
      <c r="U46" s="31">
        <f t="shared" si="6"/>
        <v>10</v>
      </c>
      <c r="V46" s="52"/>
    </row>
    <row r="47" spans="1:22" ht="15.75" hidden="1" customHeight="1">
      <c r="A47" s="27">
        <v>14</v>
      </c>
      <c r="B47" s="184" t="s">
        <v>39</v>
      </c>
      <c r="C47" s="29">
        <v>78</v>
      </c>
      <c r="D47" s="30">
        <v>90</v>
      </c>
      <c r="E47" s="31">
        <f t="shared" si="4"/>
        <v>168</v>
      </c>
      <c r="F47" s="29">
        <v>53</v>
      </c>
      <c r="G47" s="30">
        <v>3</v>
      </c>
      <c r="H47" s="30">
        <v>21</v>
      </c>
      <c r="I47" s="30">
        <v>7</v>
      </c>
      <c r="J47" s="30">
        <v>57</v>
      </c>
      <c r="K47" s="30">
        <v>21</v>
      </c>
      <c r="L47" s="30">
        <v>6</v>
      </c>
      <c r="M47" s="31">
        <f t="shared" si="5"/>
        <v>168</v>
      </c>
      <c r="N47" s="29">
        <v>33</v>
      </c>
      <c r="O47" s="30">
        <v>22</v>
      </c>
      <c r="P47" s="30">
        <v>52</v>
      </c>
      <c r="Q47" s="30">
        <v>16</v>
      </c>
      <c r="R47" s="30">
        <v>43</v>
      </c>
      <c r="S47" s="30">
        <v>2</v>
      </c>
      <c r="T47" s="30">
        <v>0</v>
      </c>
      <c r="U47" s="31">
        <f t="shared" si="6"/>
        <v>168</v>
      </c>
      <c r="V47" s="52"/>
    </row>
    <row r="48" spans="1:22" ht="15.75" hidden="1" customHeight="1">
      <c r="A48" s="27">
        <v>15</v>
      </c>
      <c r="B48" s="185" t="s">
        <v>40</v>
      </c>
      <c r="C48" s="29">
        <v>17</v>
      </c>
      <c r="D48" s="30">
        <v>26</v>
      </c>
      <c r="E48" s="31">
        <f t="shared" si="4"/>
        <v>43</v>
      </c>
      <c r="F48" s="29">
        <v>3</v>
      </c>
      <c r="G48" s="30">
        <v>0</v>
      </c>
      <c r="H48" s="30">
        <v>11</v>
      </c>
      <c r="I48" s="30">
        <v>7</v>
      </c>
      <c r="J48" s="30">
        <v>17</v>
      </c>
      <c r="K48" s="30">
        <v>4</v>
      </c>
      <c r="L48" s="30">
        <v>1</v>
      </c>
      <c r="M48" s="31">
        <f t="shared" si="5"/>
        <v>43</v>
      </c>
      <c r="N48" s="29">
        <v>17</v>
      </c>
      <c r="O48" s="30">
        <v>7</v>
      </c>
      <c r="P48" s="30">
        <v>10</v>
      </c>
      <c r="Q48" s="30">
        <v>1</v>
      </c>
      <c r="R48" s="30">
        <v>7</v>
      </c>
      <c r="S48" s="30">
        <v>1</v>
      </c>
      <c r="T48" s="30">
        <v>0</v>
      </c>
      <c r="U48" s="31">
        <f t="shared" si="6"/>
        <v>43</v>
      </c>
      <c r="V48" s="52"/>
    </row>
    <row r="49" spans="1:26" ht="15.75" hidden="1" customHeight="1">
      <c r="A49" s="283" t="s">
        <v>396</v>
      </c>
      <c r="B49" s="282"/>
      <c r="C49" s="92">
        <f t="shared" ref="C49:U49" si="7">SUM(C34:C48)</f>
        <v>300</v>
      </c>
      <c r="D49" s="93">
        <f t="shared" si="7"/>
        <v>349</v>
      </c>
      <c r="E49" s="94">
        <f t="shared" si="7"/>
        <v>649</v>
      </c>
      <c r="F49" s="92">
        <f t="shared" si="7"/>
        <v>130</v>
      </c>
      <c r="G49" s="93">
        <f t="shared" si="7"/>
        <v>5</v>
      </c>
      <c r="H49" s="93">
        <f t="shared" si="7"/>
        <v>104</v>
      </c>
      <c r="I49" s="93">
        <f t="shared" si="7"/>
        <v>139</v>
      </c>
      <c r="J49" s="93">
        <f t="shared" si="7"/>
        <v>171</v>
      </c>
      <c r="K49" s="93">
        <f t="shared" si="7"/>
        <v>79</v>
      </c>
      <c r="L49" s="93">
        <f t="shared" si="7"/>
        <v>21</v>
      </c>
      <c r="M49" s="94">
        <f t="shared" si="7"/>
        <v>649</v>
      </c>
      <c r="N49" s="92">
        <f t="shared" si="7"/>
        <v>280</v>
      </c>
      <c r="O49" s="93">
        <f t="shared" si="7"/>
        <v>78</v>
      </c>
      <c r="P49" s="93">
        <f t="shared" si="7"/>
        <v>126</v>
      </c>
      <c r="Q49" s="93">
        <f t="shared" si="7"/>
        <v>46</v>
      </c>
      <c r="R49" s="93">
        <f t="shared" si="7"/>
        <v>115</v>
      </c>
      <c r="S49" s="93">
        <f t="shared" si="7"/>
        <v>4</v>
      </c>
      <c r="T49" s="93">
        <f t="shared" si="7"/>
        <v>0</v>
      </c>
      <c r="U49" s="94">
        <f t="shared" si="7"/>
        <v>649</v>
      </c>
      <c r="V49" s="52"/>
    </row>
    <row r="50" spans="1:26" ht="15.75" hidden="1" customHeight="1"/>
    <row r="51" spans="1:26" ht="15.75" hidden="1" customHeight="1">
      <c r="A51" s="1" t="s">
        <v>354</v>
      </c>
      <c r="B51" s="1"/>
      <c r="C51" s="2"/>
      <c r="D51" s="2"/>
      <c r="E51" s="2"/>
      <c r="F51" s="1"/>
      <c r="G51" s="2"/>
      <c r="H51" s="2"/>
      <c r="I51" s="2"/>
      <c r="N51" s="1"/>
      <c r="O51" s="2"/>
      <c r="P51" s="2"/>
      <c r="Q51" s="2"/>
    </row>
    <row r="52" spans="1:26" ht="15.75" hidden="1" customHeight="1">
      <c r="A52" s="4" t="s">
        <v>355</v>
      </c>
      <c r="B52" s="1"/>
      <c r="C52" s="2"/>
      <c r="D52" s="2"/>
      <c r="E52" s="2"/>
      <c r="F52" s="4"/>
      <c r="G52" s="2"/>
      <c r="H52" s="2"/>
      <c r="I52" s="2"/>
      <c r="N52" s="4"/>
      <c r="O52" s="2"/>
      <c r="P52" s="2"/>
      <c r="Q52" s="2"/>
    </row>
    <row r="53" spans="1:26" ht="15.75" hidden="1" customHeight="1"/>
    <row r="54" spans="1:26" ht="15.75" hidden="1" customHeight="1">
      <c r="A54" s="310" t="s">
        <v>397</v>
      </c>
      <c r="B54" s="300"/>
      <c r="C54" s="316" t="s">
        <v>5</v>
      </c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2"/>
    </row>
    <row r="55" spans="1:26" ht="15.75" hidden="1" customHeight="1">
      <c r="A55" s="278"/>
      <c r="B55" s="301"/>
      <c r="C55" s="313" t="s">
        <v>398</v>
      </c>
      <c r="D55" s="270"/>
      <c r="E55" s="271"/>
      <c r="F55" s="313" t="s">
        <v>399</v>
      </c>
      <c r="G55" s="270"/>
      <c r="H55" s="270"/>
      <c r="I55" s="270"/>
      <c r="J55" s="270"/>
      <c r="K55" s="270"/>
      <c r="L55" s="270"/>
      <c r="M55" s="271"/>
      <c r="N55" s="313" t="s">
        <v>400</v>
      </c>
      <c r="O55" s="270"/>
      <c r="P55" s="270"/>
      <c r="Q55" s="270"/>
      <c r="R55" s="270"/>
      <c r="S55" s="270"/>
      <c r="T55" s="270"/>
      <c r="U55" s="271"/>
      <c r="V55" s="173"/>
      <c r="W55" s="173"/>
      <c r="X55" s="173"/>
      <c r="Y55" s="173"/>
      <c r="Z55" s="173"/>
    </row>
    <row r="56" spans="1:26" ht="21" hidden="1" customHeight="1">
      <c r="A56" s="278"/>
      <c r="B56" s="301"/>
      <c r="C56" s="311" t="s">
        <v>401</v>
      </c>
      <c r="D56" s="312" t="s">
        <v>402</v>
      </c>
      <c r="E56" s="305" t="s">
        <v>403</v>
      </c>
      <c r="F56" s="27" t="s">
        <v>363</v>
      </c>
      <c r="G56" s="175" t="s">
        <v>364</v>
      </c>
      <c r="H56" s="175" t="s">
        <v>365</v>
      </c>
      <c r="I56" s="175" t="s">
        <v>366</v>
      </c>
      <c r="J56" s="176" t="s">
        <v>367</v>
      </c>
      <c r="K56" s="176" t="s">
        <v>368</v>
      </c>
      <c r="L56" s="176" t="s">
        <v>369</v>
      </c>
      <c r="M56" s="177" t="s">
        <v>326</v>
      </c>
      <c r="N56" s="27" t="s">
        <v>370</v>
      </c>
      <c r="O56" s="175" t="s">
        <v>371</v>
      </c>
      <c r="P56" s="175" t="s">
        <v>372</v>
      </c>
      <c r="Q56" s="175" t="s">
        <v>373</v>
      </c>
      <c r="R56" s="174" t="s">
        <v>374</v>
      </c>
      <c r="S56" s="174" t="s">
        <v>375</v>
      </c>
      <c r="T56" s="174" t="s">
        <v>376</v>
      </c>
      <c r="U56" s="177" t="s">
        <v>326</v>
      </c>
      <c r="V56" s="173"/>
      <c r="W56" s="173"/>
      <c r="X56" s="173"/>
      <c r="Y56" s="173"/>
      <c r="Z56" s="173"/>
    </row>
    <row r="57" spans="1:26" ht="22.5" hidden="1" customHeight="1">
      <c r="A57" s="279"/>
      <c r="B57" s="306"/>
      <c r="C57" s="279"/>
      <c r="D57" s="280"/>
      <c r="E57" s="306"/>
      <c r="F57" s="178" t="s">
        <v>377</v>
      </c>
      <c r="G57" s="179"/>
      <c r="H57" s="180" t="s">
        <v>378</v>
      </c>
      <c r="I57" s="180" t="s">
        <v>379</v>
      </c>
      <c r="J57" s="180" t="s">
        <v>380</v>
      </c>
      <c r="K57" s="180" t="s">
        <v>381</v>
      </c>
      <c r="L57" s="180" t="s">
        <v>382</v>
      </c>
      <c r="M57" s="181" t="s">
        <v>383</v>
      </c>
      <c r="N57" s="178" t="s">
        <v>384</v>
      </c>
      <c r="O57" s="180" t="s">
        <v>385</v>
      </c>
      <c r="P57" s="180" t="s">
        <v>386</v>
      </c>
      <c r="Q57" s="180" t="s">
        <v>387</v>
      </c>
      <c r="R57" s="179"/>
      <c r="S57" s="179"/>
      <c r="T57" s="179"/>
      <c r="U57" s="182" t="s">
        <v>383</v>
      </c>
      <c r="V57" s="173"/>
      <c r="W57" s="173"/>
      <c r="X57" s="173"/>
      <c r="Y57" s="173"/>
      <c r="Z57" s="173"/>
    </row>
    <row r="58" spans="1:26" ht="14.25" hidden="1" customHeight="1">
      <c r="A58" s="281" t="s">
        <v>19</v>
      </c>
      <c r="B58" s="282"/>
      <c r="C58" s="73" t="s">
        <v>20</v>
      </c>
      <c r="D58" s="74" t="s">
        <v>21</v>
      </c>
      <c r="E58" s="75" t="s">
        <v>22</v>
      </c>
      <c r="F58" s="73" t="s">
        <v>20</v>
      </c>
      <c r="G58" s="74" t="s">
        <v>21</v>
      </c>
      <c r="H58" s="74" t="s">
        <v>22</v>
      </c>
      <c r="I58" s="74" t="s">
        <v>23</v>
      </c>
      <c r="J58" s="74" t="s">
        <v>24</v>
      </c>
      <c r="K58" s="74" t="s">
        <v>339</v>
      </c>
      <c r="L58" s="74" t="s">
        <v>340</v>
      </c>
      <c r="M58" s="75" t="s">
        <v>341</v>
      </c>
      <c r="N58" s="73" t="s">
        <v>20</v>
      </c>
      <c r="O58" s="74" t="s">
        <v>21</v>
      </c>
      <c r="P58" s="74" t="s">
        <v>22</v>
      </c>
      <c r="Q58" s="74" t="s">
        <v>23</v>
      </c>
      <c r="R58" s="74" t="s">
        <v>24</v>
      </c>
      <c r="S58" s="74" t="s">
        <v>339</v>
      </c>
      <c r="T58" s="74" t="s">
        <v>340</v>
      </c>
      <c r="U58" s="75" t="s">
        <v>341</v>
      </c>
    </row>
    <row r="59" spans="1:26" ht="14.25" hidden="1" customHeight="1">
      <c r="A59" s="27">
        <v>1</v>
      </c>
      <c r="B59" s="183" t="s">
        <v>25</v>
      </c>
      <c r="C59" s="29">
        <v>9</v>
      </c>
      <c r="D59" s="30">
        <v>11</v>
      </c>
      <c r="E59" s="31">
        <v>20</v>
      </c>
      <c r="F59" s="29">
        <v>4</v>
      </c>
      <c r="G59" s="30">
        <v>0</v>
      </c>
      <c r="H59" s="30">
        <v>2</v>
      </c>
      <c r="I59" s="30">
        <v>6</v>
      </c>
      <c r="J59" s="30">
        <v>7</v>
      </c>
      <c r="K59" s="30">
        <v>1</v>
      </c>
      <c r="L59" s="30">
        <v>0</v>
      </c>
      <c r="M59" s="31">
        <v>20</v>
      </c>
      <c r="N59" s="29">
        <v>13</v>
      </c>
      <c r="O59" s="30">
        <v>3</v>
      </c>
      <c r="P59" s="30">
        <v>0</v>
      </c>
      <c r="Q59" s="30">
        <v>1</v>
      </c>
      <c r="R59" s="30">
        <v>2</v>
      </c>
      <c r="S59" s="30">
        <v>1</v>
      </c>
      <c r="T59" s="30">
        <v>0</v>
      </c>
      <c r="U59" s="31">
        <v>20</v>
      </c>
      <c r="V59" s="52"/>
    </row>
    <row r="60" spans="1:26" ht="15.75" hidden="1" customHeight="1">
      <c r="A60" s="27">
        <v>2</v>
      </c>
      <c r="B60" s="184" t="s">
        <v>27</v>
      </c>
      <c r="C60" s="29">
        <v>24</v>
      </c>
      <c r="D60" s="30">
        <v>32</v>
      </c>
      <c r="E60" s="31">
        <v>56</v>
      </c>
      <c r="F60" s="29">
        <v>9</v>
      </c>
      <c r="G60" s="30">
        <v>1</v>
      </c>
      <c r="H60" s="30">
        <v>15</v>
      </c>
      <c r="I60" s="30">
        <v>13</v>
      </c>
      <c r="J60" s="30">
        <v>9</v>
      </c>
      <c r="K60" s="30">
        <v>7</v>
      </c>
      <c r="L60" s="30">
        <v>2</v>
      </c>
      <c r="M60" s="31">
        <v>56</v>
      </c>
      <c r="N60" s="29">
        <v>31</v>
      </c>
      <c r="O60" s="30">
        <v>4</v>
      </c>
      <c r="P60" s="30">
        <v>9</v>
      </c>
      <c r="Q60" s="30">
        <v>3</v>
      </c>
      <c r="R60" s="30">
        <v>8</v>
      </c>
      <c r="S60" s="30">
        <v>1</v>
      </c>
      <c r="T60" s="30">
        <v>0</v>
      </c>
      <c r="U60" s="31">
        <v>56</v>
      </c>
      <c r="V60" s="52"/>
    </row>
    <row r="61" spans="1:26" ht="15.75" hidden="1" customHeight="1">
      <c r="A61" s="27">
        <v>3</v>
      </c>
      <c r="B61" s="184" t="s">
        <v>28</v>
      </c>
      <c r="C61" s="29">
        <v>20</v>
      </c>
      <c r="D61" s="30">
        <v>19</v>
      </c>
      <c r="E61" s="31">
        <v>39</v>
      </c>
      <c r="F61" s="29">
        <v>3</v>
      </c>
      <c r="G61" s="30">
        <v>0</v>
      </c>
      <c r="H61" s="30">
        <v>6</v>
      </c>
      <c r="I61" s="30">
        <v>19</v>
      </c>
      <c r="J61" s="30">
        <v>9</v>
      </c>
      <c r="K61" s="30">
        <v>2</v>
      </c>
      <c r="L61" s="30">
        <v>0</v>
      </c>
      <c r="M61" s="31">
        <v>39</v>
      </c>
      <c r="N61" s="29">
        <v>28</v>
      </c>
      <c r="O61" s="30">
        <v>2</v>
      </c>
      <c r="P61" s="30">
        <v>3</v>
      </c>
      <c r="Q61" s="30">
        <v>1</v>
      </c>
      <c r="R61" s="30">
        <v>4</v>
      </c>
      <c r="S61" s="30">
        <v>1</v>
      </c>
      <c r="T61" s="30">
        <v>0</v>
      </c>
      <c r="U61" s="31">
        <v>39</v>
      </c>
      <c r="V61" s="52"/>
    </row>
    <row r="62" spans="1:26" ht="15.75" hidden="1" customHeight="1">
      <c r="A62" s="27">
        <v>4</v>
      </c>
      <c r="B62" s="184" t="s">
        <v>29</v>
      </c>
      <c r="C62" s="29">
        <v>15</v>
      </c>
      <c r="D62" s="30">
        <v>14</v>
      </c>
      <c r="E62" s="31">
        <v>29</v>
      </c>
      <c r="F62" s="29">
        <v>5</v>
      </c>
      <c r="G62" s="30">
        <v>0</v>
      </c>
      <c r="H62" s="30">
        <v>2</v>
      </c>
      <c r="I62" s="30">
        <v>7</v>
      </c>
      <c r="J62" s="30">
        <v>7</v>
      </c>
      <c r="K62" s="30">
        <v>6</v>
      </c>
      <c r="L62" s="30">
        <v>2</v>
      </c>
      <c r="M62" s="31">
        <v>29</v>
      </c>
      <c r="N62" s="29">
        <v>11</v>
      </c>
      <c r="O62" s="30">
        <v>6</v>
      </c>
      <c r="P62" s="30">
        <v>6</v>
      </c>
      <c r="Q62" s="30">
        <v>2</v>
      </c>
      <c r="R62" s="30">
        <v>4</v>
      </c>
      <c r="S62" s="30">
        <v>0</v>
      </c>
      <c r="T62" s="30">
        <v>0</v>
      </c>
      <c r="U62" s="31">
        <v>29</v>
      </c>
      <c r="V62" s="52"/>
    </row>
    <row r="63" spans="1:26" ht="15.75" hidden="1" customHeight="1">
      <c r="A63" s="27">
        <v>5</v>
      </c>
      <c r="B63" s="184" t="s">
        <v>30</v>
      </c>
      <c r="C63" s="29">
        <v>24</v>
      </c>
      <c r="D63" s="30">
        <v>23</v>
      </c>
      <c r="E63" s="31">
        <v>47</v>
      </c>
      <c r="F63" s="29">
        <v>8</v>
      </c>
      <c r="G63" s="30">
        <v>0</v>
      </c>
      <c r="H63" s="30">
        <v>9</v>
      </c>
      <c r="I63" s="30">
        <v>16</v>
      </c>
      <c r="J63" s="30">
        <v>8</v>
      </c>
      <c r="K63" s="30">
        <v>3</v>
      </c>
      <c r="L63" s="30">
        <v>3</v>
      </c>
      <c r="M63" s="31">
        <v>47</v>
      </c>
      <c r="N63" s="29">
        <v>30</v>
      </c>
      <c r="O63" s="30">
        <v>2</v>
      </c>
      <c r="P63" s="30">
        <v>4</v>
      </c>
      <c r="Q63" s="30">
        <v>2</v>
      </c>
      <c r="R63" s="30">
        <v>7</v>
      </c>
      <c r="S63" s="30">
        <v>2</v>
      </c>
      <c r="T63" s="30">
        <v>0</v>
      </c>
      <c r="U63" s="31">
        <v>47</v>
      </c>
      <c r="V63" s="52"/>
    </row>
    <row r="64" spans="1:26" ht="15.75" hidden="1" customHeight="1">
      <c r="A64" s="27">
        <v>6</v>
      </c>
      <c r="B64" s="184" t="s">
        <v>31</v>
      </c>
      <c r="C64" s="29">
        <v>24</v>
      </c>
      <c r="D64" s="30">
        <v>25</v>
      </c>
      <c r="E64" s="31">
        <v>49</v>
      </c>
      <c r="F64" s="29">
        <v>13</v>
      </c>
      <c r="G64" s="30">
        <v>0</v>
      </c>
      <c r="H64" s="30">
        <v>5</v>
      </c>
      <c r="I64" s="30">
        <v>8</v>
      </c>
      <c r="J64" s="30">
        <v>14</v>
      </c>
      <c r="K64" s="30">
        <v>6</v>
      </c>
      <c r="L64" s="30">
        <v>3</v>
      </c>
      <c r="M64" s="31">
        <v>49</v>
      </c>
      <c r="N64" s="29">
        <v>21</v>
      </c>
      <c r="O64" s="30">
        <v>6</v>
      </c>
      <c r="P64" s="30">
        <v>5</v>
      </c>
      <c r="Q64" s="30">
        <v>5</v>
      </c>
      <c r="R64" s="30">
        <v>11</v>
      </c>
      <c r="S64" s="30">
        <v>1</v>
      </c>
      <c r="T64" s="30">
        <v>0</v>
      </c>
      <c r="U64" s="31">
        <v>49</v>
      </c>
      <c r="V64" s="52"/>
    </row>
    <row r="65" spans="1:26" ht="15.75" hidden="1" customHeight="1">
      <c r="A65" s="27">
        <v>7</v>
      </c>
      <c r="B65" s="184" t="s">
        <v>32</v>
      </c>
      <c r="C65" s="29">
        <v>19</v>
      </c>
      <c r="D65" s="30">
        <v>23</v>
      </c>
      <c r="E65" s="31">
        <v>42</v>
      </c>
      <c r="F65" s="29">
        <v>3</v>
      </c>
      <c r="G65" s="30">
        <v>2</v>
      </c>
      <c r="H65" s="30">
        <v>8</v>
      </c>
      <c r="I65" s="30">
        <v>9</v>
      </c>
      <c r="J65" s="30">
        <v>11</v>
      </c>
      <c r="K65" s="30">
        <v>7</v>
      </c>
      <c r="L65" s="30">
        <v>2</v>
      </c>
      <c r="M65" s="31">
        <v>42</v>
      </c>
      <c r="N65" s="29">
        <v>19</v>
      </c>
      <c r="O65" s="30">
        <v>8</v>
      </c>
      <c r="P65" s="30">
        <v>6</v>
      </c>
      <c r="Q65" s="30">
        <v>4</v>
      </c>
      <c r="R65" s="30">
        <v>5</v>
      </c>
      <c r="S65" s="30">
        <v>0</v>
      </c>
      <c r="T65" s="30">
        <v>0</v>
      </c>
      <c r="U65" s="31">
        <v>42</v>
      </c>
      <c r="V65" s="52"/>
    </row>
    <row r="66" spans="1:26" ht="15.75" hidden="1" customHeight="1">
      <c r="A66" s="27">
        <v>8</v>
      </c>
      <c r="B66" s="184" t="s">
        <v>33</v>
      </c>
      <c r="C66" s="29">
        <v>31</v>
      </c>
      <c r="D66" s="30">
        <v>27</v>
      </c>
      <c r="E66" s="31">
        <v>58</v>
      </c>
      <c r="F66" s="29">
        <v>6</v>
      </c>
      <c r="G66" s="30">
        <v>0</v>
      </c>
      <c r="H66" s="30">
        <v>18</v>
      </c>
      <c r="I66" s="30">
        <v>13</v>
      </c>
      <c r="J66" s="30">
        <v>17</v>
      </c>
      <c r="K66" s="30">
        <v>2</v>
      </c>
      <c r="L66" s="30">
        <v>2</v>
      </c>
      <c r="M66" s="31">
        <v>58</v>
      </c>
      <c r="N66" s="29">
        <v>25</v>
      </c>
      <c r="O66" s="30">
        <v>6</v>
      </c>
      <c r="P66" s="30">
        <v>16</v>
      </c>
      <c r="Q66" s="30">
        <v>3</v>
      </c>
      <c r="R66" s="30">
        <v>8</v>
      </c>
      <c r="S66" s="30">
        <v>0</v>
      </c>
      <c r="T66" s="30">
        <v>0</v>
      </c>
      <c r="U66" s="31">
        <v>58</v>
      </c>
      <c r="V66" s="52"/>
    </row>
    <row r="67" spans="1:26" ht="15.75" hidden="1" customHeight="1">
      <c r="A67" s="27">
        <v>9</v>
      </c>
      <c r="B67" s="184" t="s">
        <v>34</v>
      </c>
      <c r="C67" s="29">
        <v>15</v>
      </c>
      <c r="D67" s="30">
        <v>14</v>
      </c>
      <c r="E67" s="31">
        <v>29</v>
      </c>
      <c r="F67" s="29">
        <v>4</v>
      </c>
      <c r="G67" s="30">
        <v>0</v>
      </c>
      <c r="H67" s="30">
        <v>3</v>
      </c>
      <c r="I67" s="30">
        <v>9</v>
      </c>
      <c r="J67" s="30">
        <v>10</v>
      </c>
      <c r="K67" s="30">
        <v>3</v>
      </c>
      <c r="L67" s="30">
        <v>0</v>
      </c>
      <c r="M67" s="31">
        <v>29</v>
      </c>
      <c r="N67" s="29">
        <v>17</v>
      </c>
      <c r="O67" s="30">
        <v>3</v>
      </c>
      <c r="P67" s="30">
        <v>3</v>
      </c>
      <c r="Q67" s="30">
        <v>2</v>
      </c>
      <c r="R67" s="30">
        <v>4</v>
      </c>
      <c r="S67" s="30">
        <v>0</v>
      </c>
      <c r="T67" s="30">
        <v>0</v>
      </c>
      <c r="U67" s="31">
        <v>29</v>
      </c>
      <c r="V67" s="52"/>
    </row>
    <row r="68" spans="1:26" ht="15.75" hidden="1" customHeight="1">
      <c r="A68" s="27">
        <v>10</v>
      </c>
      <c r="B68" s="184" t="s">
        <v>35</v>
      </c>
      <c r="C68" s="29">
        <v>14</v>
      </c>
      <c r="D68" s="30">
        <v>16</v>
      </c>
      <c r="E68" s="31">
        <v>30</v>
      </c>
      <c r="F68" s="29">
        <v>12</v>
      </c>
      <c r="G68" s="30">
        <v>0</v>
      </c>
      <c r="H68" s="30">
        <v>3</v>
      </c>
      <c r="I68" s="30">
        <v>4</v>
      </c>
      <c r="J68" s="30">
        <v>5</v>
      </c>
      <c r="K68" s="30">
        <v>3</v>
      </c>
      <c r="L68" s="30">
        <v>3</v>
      </c>
      <c r="M68" s="31">
        <v>30</v>
      </c>
      <c r="N68" s="29">
        <v>10</v>
      </c>
      <c r="O68" s="30">
        <v>1</v>
      </c>
      <c r="P68" s="30">
        <v>8</v>
      </c>
      <c r="Q68" s="30">
        <v>5</v>
      </c>
      <c r="R68" s="30">
        <v>6</v>
      </c>
      <c r="S68" s="30">
        <v>0</v>
      </c>
      <c r="T68" s="30">
        <v>0</v>
      </c>
      <c r="U68" s="31">
        <v>30</v>
      </c>
      <c r="V68" s="52"/>
    </row>
    <row r="69" spans="1:26" ht="15.75" hidden="1" customHeight="1">
      <c r="A69" s="27">
        <v>11</v>
      </c>
      <c r="B69" s="184" t="s">
        <v>36</v>
      </c>
      <c r="C69" s="29">
        <v>12</v>
      </c>
      <c r="D69" s="30">
        <v>7</v>
      </c>
      <c r="E69" s="31">
        <v>19</v>
      </c>
      <c r="F69" s="29">
        <v>2</v>
      </c>
      <c r="G69" s="30">
        <v>0</v>
      </c>
      <c r="H69" s="30">
        <v>5</v>
      </c>
      <c r="I69" s="30">
        <v>7</v>
      </c>
      <c r="J69" s="30">
        <v>3</v>
      </c>
      <c r="K69" s="30">
        <v>1</v>
      </c>
      <c r="L69" s="30">
        <v>1</v>
      </c>
      <c r="M69" s="31">
        <v>19</v>
      </c>
      <c r="N69" s="29">
        <v>11</v>
      </c>
      <c r="O69" s="30">
        <v>5</v>
      </c>
      <c r="P69" s="30">
        <v>1</v>
      </c>
      <c r="Q69" s="30">
        <v>1</v>
      </c>
      <c r="R69" s="30">
        <v>1</v>
      </c>
      <c r="S69" s="30">
        <v>0</v>
      </c>
      <c r="T69" s="30">
        <v>0</v>
      </c>
      <c r="U69" s="31">
        <v>19</v>
      </c>
      <c r="V69" s="52"/>
    </row>
    <row r="70" spans="1:26" ht="15.75" hidden="1" customHeight="1">
      <c r="A70" s="27">
        <v>12</v>
      </c>
      <c r="B70" s="184" t="s">
        <v>37</v>
      </c>
      <c r="C70" s="29">
        <v>10</v>
      </c>
      <c r="D70" s="30">
        <v>12</v>
      </c>
      <c r="E70" s="31">
        <v>22</v>
      </c>
      <c r="F70" s="29">
        <v>6</v>
      </c>
      <c r="G70" s="30">
        <v>0</v>
      </c>
      <c r="H70" s="30">
        <v>3</v>
      </c>
      <c r="I70" s="30">
        <v>3</v>
      </c>
      <c r="J70" s="30">
        <v>6</v>
      </c>
      <c r="K70" s="30">
        <v>3</v>
      </c>
      <c r="L70" s="30">
        <v>1</v>
      </c>
      <c r="M70" s="31">
        <v>22</v>
      </c>
      <c r="N70" s="29">
        <v>6</v>
      </c>
      <c r="O70" s="30">
        <v>1</v>
      </c>
      <c r="P70" s="30">
        <v>5</v>
      </c>
      <c r="Q70" s="30">
        <v>4</v>
      </c>
      <c r="R70" s="30">
        <v>6</v>
      </c>
      <c r="S70" s="30">
        <v>0</v>
      </c>
      <c r="T70" s="30">
        <v>0</v>
      </c>
      <c r="U70" s="31">
        <v>22</v>
      </c>
      <c r="V70" s="52"/>
    </row>
    <row r="71" spans="1:26" ht="15.75" hidden="1" customHeight="1">
      <c r="A71" s="27">
        <v>13</v>
      </c>
      <c r="B71" s="184" t="s">
        <v>38</v>
      </c>
      <c r="C71" s="29">
        <v>2</v>
      </c>
      <c r="D71" s="30">
        <v>10</v>
      </c>
      <c r="E71" s="31">
        <v>12</v>
      </c>
      <c r="F71" s="29">
        <v>2</v>
      </c>
      <c r="G71" s="30">
        <v>0</v>
      </c>
      <c r="H71" s="30">
        <v>3</v>
      </c>
      <c r="I71" s="30">
        <v>2</v>
      </c>
      <c r="J71" s="30">
        <v>4</v>
      </c>
      <c r="K71" s="30">
        <v>1</v>
      </c>
      <c r="L71" s="30">
        <v>0</v>
      </c>
      <c r="M71" s="31">
        <v>12</v>
      </c>
      <c r="N71" s="29">
        <v>7</v>
      </c>
      <c r="O71" s="30">
        <v>2</v>
      </c>
      <c r="P71" s="30">
        <v>2</v>
      </c>
      <c r="Q71" s="30"/>
      <c r="R71" s="30"/>
      <c r="S71" s="30">
        <v>1</v>
      </c>
      <c r="T71" s="30">
        <v>0</v>
      </c>
      <c r="U71" s="31">
        <v>12</v>
      </c>
      <c r="V71" s="52"/>
    </row>
    <row r="72" spans="1:26" ht="15" hidden="1" customHeight="1">
      <c r="A72" s="27">
        <v>14</v>
      </c>
      <c r="B72" s="184" t="s">
        <v>39</v>
      </c>
      <c r="C72" s="29">
        <v>62</v>
      </c>
      <c r="D72" s="30">
        <v>62</v>
      </c>
      <c r="E72" s="31">
        <v>124</v>
      </c>
      <c r="F72" s="29">
        <v>39</v>
      </c>
      <c r="G72" s="30">
        <v>1</v>
      </c>
      <c r="H72" s="30">
        <v>11</v>
      </c>
      <c r="I72" s="30">
        <v>5</v>
      </c>
      <c r="J72" s="30">
        <v>38</v>
      </c>
      <c r="K72" s="30">
        <v>16</v>
      </c>
      <c r="L72" s="30">
        <v>14</v>
      </c>
      <c r="M72" s="31">
        <v>124</v>
      </c>
      <c r="N72" s="29">
        <v>23</v>
      </c>
      <c r="O72" s="30">
        <v>12</v>
      </c>
      <c r="P72" s="30">
        <v>34</v>
      </c>
      <c r="Q72" s="30">
        <v>7</v>
      </c>
      <c r="R72" s="30">
        <v>43</v>
      </c>
      <c r="S72" s="30">
        <v>5</v>
      </c>
      <c r="T72" s="30">
        <v>0</v>
      </c>
      <c r="U72" s="31">
        <v>124</v>
      </c>
      <c r="V72" s="52"/>
    </row>
    <row r="73" spans="1:26" ht="15" hidden="1" customHeight="1">
      <c r="A73" s="27">
        <v>15</v>
      </c>
      <c r="B73" s="185" t="s">
        <v>40</v>
      </c>
      <c r="C73" s="29">
        <v>21</v>
      </c>
      <c r="D73" s="30">
        <v>27</v>
      </c>
      <c r="E73" s="31">
        <v>48</v>
      </c>
      <c r="F73" s="29">
        <v>3</v>
      </c>
      <c r="G73" s="30">
        <v>0</v>
      </c>
      <c r="H73" s="30">
        <v>14</v>
      </c>
      <c r="I73" s="30">
        <v>8</v>
      </c>
      <c r="J73" s="30">
        <v>13</v>
      </c>
      <c r="K73" s="30">
        <v>6</v>
      </c>
      <c r="L73" s="30">
        <v>4</v>
      </c>
      <c r="M73" s="31">
        <v>48</v>
      </c>
      <c r="N73" s="29">
        <v>20</v>
      </c>
      <c r="O73" s="30">
        <v>5</v>
      </c>
      <c r="P73" s="30">
        <v>18</v>
      </c>
      <c r="Q73" s="30">
        <v>1</v>
      </c>
      <c r="R73" s="30">
        <v>4</v>
      </c>
      <c r="S73" s="30">
        <v>0</v>
      </c>
      <c r="T73" s="30">
        <v>0</v>
      </c>
      <c r="U73" s="31">
        <v>48</v>
      </c>
      <c r="V73" s="52"/>
    </row>
    <row r="74" spans="1:26" ht="15" hidden="1" customHeight="1">
      <c r="A74" s="283" t="s">
        <v>404</v>
      </c>
      <c r="B74" s="282"/>
      <c r="C74" s="92">
        <v>302</v>
      </c>
      <c r="D74" s="93">
        <v>322</v>
      </c>
      <c r="E74" s="94">
        <v>624</v>
      </c>
      <c r="F74" s="92">
        <v>119</v>
      </c>
      <c r="G74" s="93">
        <v>4</v>
      </c>
      <c r="H74" s="93">
        <v>107</v>
      </c>
      <c r="I74" s="93">
        <v>129</v>
      </c>
      <c r="J74" s="93">
        <v>161</v>
      </c>
      <c r="K74" s="93">
        <v>67</v>
      </c>
      <c r="L74" s="93">
        <v>37</v>
      </c>
      <c r="M74" s="94">
        <v>624</v>
      </c>
      <c r="N74" s="92">
        <v>272</v>
      </c>
      <c r="O74" s="93">
        <v>66</v>
      </c>
      <c r="P74" s="93">
        <v>120</v>
      </c>
      <c r="Q74" s="93">
        <v>41</v>
      </c>
      <c r="R74" s="93">
        <v>113</v>
      </c>
      <c r="S74" s="93">
        <v>12</v>
      </c>
      <c r="T74" s="93">
        <v>0</v>
      </c>
      <c r="U74" s="94">
        <v>624</v>
      </c>
      <c r="V74" s="52"/>
    </row>
    <row r="75" spans="1:26" ht="15.75" hidden="1" customHeight="1"/>
    <row r="76" spans="1:26" ht="15.75" customHeight="1">
      <c r="A76" s="1" t="s">
        <v>405</v>
      </c>
      <c r="B76" s="1"/>
      <c r="C76" s="2"/>
      <c r="D76" s="2"/>
      <c r="E76" s="2"/>
      <c r="F76" s="1"/>
      <c r="G76" s="2"/>
      <c r="H76" s="2"/>
      <c r="I76" s="2"/>
      <c r="N76" s="1"/>
      <c r="O76" s="2"/>
      <c r="P76" s="2"/>
      <c r="Q76" s="2"/>
    </row>
    <row r="77" spans="1:26" ht="15.75" customHeight="1">
      <c r="A77" s="3" t="s">
        <v>355</v>
      </c>
      <c r="B77" s="1"/>
      <c r="C77" s="2"/>
      <c r="D77" s="2"/>
      <c r="E77" s="2"/>
      <c r="F77" s="4"/>
      <c r="G77" s="2"/>
      <c r="H77" s="2"/>
      <c r="I77" s="2"/>
      <c r="N77" s="4"/>
      <c r="O77" s="2"/>
      <c r="P77" s="2"/>
      <c r="Q77" s="2"/>
    </row>
    <row r="78" spans="1:26" ht="15.75" hidden="1" customHeight="1"/>
    <row r="79" spans="1:26" ht="15.75" hidden="1" customHeight="1">
      <c r="A79" s="276" t="s">
        <v>406</v>
      </c>
      <c r="B79" s="300"/>
      <c r="C79" s="307" t="s">
        <v>6</v>
      </c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2"/>
    </row>
    <row r="80" spans="1:26" ht="15.75" hidden="1" customHeight="1">
      <c r="A80" s="278"/>
      <c r="B80" s="301"/>
      <c r="C80" s="308" t="s">
        <v>407</v>
      </c>
      <c r="D80" s="270"/>
      <c r="E80" s="271"/>
      <c r="F80" s="308" t="s">
        <v>408</v>
      </c>
      <c r="G80" s="270"/>
      <c r="H80" s="270"/>
      <c r="I80" s="270"/>
      <c r="J80" s="270"/>
      <c r="K80" s="270"/>
      <c r="L80" s="270"/>
      <c r="M80" s="271"/>
      <c r="N80" s="308" t="s">
        <v>409</v>
      </c>
      <c r="O80" s="270"/>
      <c r="P80" s="270"/>
      <c r="Q80" s="270"/>
      <c r="R80" s="270"/>
      <c r="S80" s="270"/>
      <c r="T80" s="270"/>
      <c r="U80" s="271"/>
      <c r="V80" s="173"/>
      <c r="W80" s="173"/>
      <c r="X80" s="173"/>
      <c r="Y80" s="173"/>
      <c r="Z80" s="173"/>
    </row>
    <row r="81" spans="1:26" ht="15.75" hidden="1" customHeight="1">
      <c r="A81" s="278"/>
      <c r="B81" s="301"/>
      <c r="C81" s="309" t="s">
        <v>410</v>
      </c>
      <c r="D81" s="319" t="s">
        <v>411</v>
      </c>
      <c r="E81" s="317" t="s">
        <v>412</v>
      </c>
      <c r="F81" s="186" t="s">
        <v>363</v>
      </c>
      <c r="G81" s="187" t="s">
        <v>364</v>
      </c>
      <c r="H81" s="187" t="s">
        <v>365</v>
      </c>
      <c r="I81" s="187" t="s">
        <v>366</v>
      </c>
      <c r="J81" s="65" t="s">
        <v>367</v>
      </c>
      <c r="K81" s="65" t="s">
        <v>368</v>
      </c>
      <c r="L81" s="65" t="s">
        <v>369</v>
      </c>
      <c r="M81" s="317" t="s">
        <v>413</v>
      </c>
      <c r="N81" s="186" t="s">
        <v>370</v>
      </c>
      <c r="O81" s="187" t="s">
        <v>371</v>
      </c>
      <c r="P81" s="187" t="s">
        <v>372</v>
      </c>
      <c r="Q81" s="187" t="s">
        <v>373</v>
      </c>
      <c r="R81" s="188" t="s">
        <v>374</v>
      </c>
      <c r="S81" s="188" t="s">
        <v>375</v>
      </c>
      <c r="T81" s="188" t="s">
        <v>376</v>
      </c>
      <c r="U81" s="317" t="s">
        <v>414</v>
      </c>
      <c r="V81" s="173"/>
      <c r="W81" s="173"/>
      <c r="X81" s="173"/>
      <c r="Y81" s="173"/>
      <c r="Z81" s="173"/>
    </row>
    <row r="82" spans="1:26" ht="15.75" hidden="1" customHeight="1">
      <c r="A82" s="279"/>
      <c r="B82" s="306"/>
      <c r="C82" s="279"/>
      <c r="D82" s="280"/>
      <c r="E82" s="306"/>
      <c r="F82" s="70" t="s">
        <v>377</v>
      </c>
      <c r="G82" s="189"/>
      <c r="H82" s="71" t="s">
        <v>378</v>
      </c>
      <c r="I82" s="71" t="s">
        <v>379</v>
      </c>
      <c r="J82" s="71" t="s">
        <v>380</v>
      </c>
      <c r="K82" s="71" t="s">
        <v>381</v>
      </c>
      <c r="L82" s="71" t="s">
        <v>382</v>
      </c>
      <c r="M82" s="306"/>
      <c r="N82" s="70" t="s">
        <v>384</v>
      </c>
      <c r="O82" s="71" t="s">
        <v>385</v>
      </c>
      <c r="P82" s="71" t="s">
        <v>386</v>
      </c>
      <c r="Q82" s="71" t="s">
        <v>387</v>
      </c>
      <c r="R82" s="189"/>
      <c r="S82" s="189"/>
      <c r="T82" s="189"/>
      <c r="U82" s="306"/>
      <c r="V82" s="173"/>
      <c r="W82" s="173"/>
      <c r="X82" s="173"/>
      <c r="Y82" s="173"/>
      <c r="Z82" s="173"/>
    </row>
    <row r="83" spans="1:26" ht="14.25" hidden="1" customHeight="1">
      <c r="A83" s="281" t="s">
        <v>19</v>
      </c>
      <c r="B83" s="282"/>
      <c r="C83" s="73" t="s">
        <v>20</v>
      </c>
      <c r="D83" s="74" t="s">
        <v>21</v>
      </c>
      <c r="E83" s="75" t="s">
        <v>22</v>
      </c>
      <c r="F83" s="73" t="s">
        <v>20</v>
      </c>
      <c r="G83" s="74" t="s">
        <v>21</v>
      </c>
      <c r="H83" s="74" t="s">
        <v>22</v>
      </c>
      <c r="I83" s="74" t="s">
        <v>23</v>
      </c>
      <c r="J83" s="74" t="s">
        <v>24</v>
      </c>
      <c r="K83" s="74" t="s">
        <v>339</v>
      </c>
      <c r="L83" s="74" t="s">
        <v>340</v>
      </c>
      <c r="M83" s="75" t="s">
        <v>341</v>
      </c>
      <c r="N83" s="73" t="s">
        <v>20</v>
      </c>
      <c r="O83" s="74" t="s">
        <v>21</v>
      </c>
      <c r="P83" s="74" t="s">
        <v>22</v>
      </c>
      <c r="Q83" s="74" t="s">
        <v>23</v>
      </c>
      <c r="R83" s="74" t="s">
        <v>24</v>
      </c>
      <c r="S83" s="74" t="s">
        <v>339</v>
      </c>
      <c r="T83" s="74" t="s">
        <v>340</v>
      </c>
      <c r="U83" s="75" t="s">
        <v>341</v>
      </c>
    </row>
    <row r="84" spans="1:26" ht="14.25" hidden="1" customHeight="1">
      <c r="A84" s="27">
        <v>1</v>
      </c>
      <c r="B84" s="183" t="s">
        <v>25</v>
      </c>
      <c r="C84" s="29">
        <v>20</v>
      </c>
      <c r="D84" s="30">
        <v>16</v>
      </c>
      <c r="E84" s="190">
        <f t="shared" ref="E84:E98" si="8">C84+D84</f>
        <v>36</v>
      </c>
      <c r="F84" s="29">
        <v>6</v>
      </c>
      <c r="G84" s="30">
        <v>2</v>
      </c>
      <c r="H84" s="30">
        <v>6</v>
      </c>
      <c r="I84" s="30">
        <v>10</v>
      </c>
      <c r="J84" s="30">
        <v>6</v>
      </c>
      <c r="K84" s="30">
        <v>4</v>
      </c>
      <c r="L84" s="30">
        <v>2</v>
      </c>
      <c r="M84" s="190">
        <f t="shared" ref="M84:M98" si="9">SUM(F84:L84)</f>
        <v>36</v>
      </c>
      <c r="N84" s="29">
        <v>14</v>
      </c>
      <c r="O84" s="30">
        <v>8</v>
      </c>
      <c r="P84" s="30">
        <v>8</v>
      </c>
      <c r="Q84" s="30">
        <v>2</v>
      </c>
      <c r="R84" s="30">
        <v>3</v>
      </c>
      <c r="S84" s="30">
        <v>1</v>
      </c>
      <c r="T84" s="30">
        <v>0</v>
      </c>
      <c r="U84" s="190">
        <f t="shared" ref="U84:U98" si="10">SUM(N84:T84)</f>
        <v>36</v>
      </c>
      <c r="V84" s="52"/>
    </row>
    <row r="85" spans="1:26" ht="15.75" hidden="1" customHeight="1">
      <c r="A85" s="27">
        <v>2</v>
      </c>
      <c r="B85" s="184" t="s">
        <v>27</v>
      </c>
      <c r="C85" s="29">
        <v>43</v>
      </c>
      <c r="D85" s="30">
        <v>55</v>
      </c>
      <c r="E85" s="190">
        <f t="shared" si="8"/>
        <v>98</v>
      </c>
      <c r="F85" s="29">
        <v>21</v>
      </c>
      <c r="G85" s="30">
        <v>1</v>
      </c>
      <c r="H85" s="30">
        <v>27</v>
      </c>
      <c r="I85" s="30">
        <v>8</v>
      </c>
      <c r="J85" s="30">
        <v>21</v>
      </c>
      <c r="K85" s="30">
        <v>17</v>
      </c>
      <c r="L85" s="30">
        <v>3</v>
      </c>
      <c r="M85" s="190">
        <f t="shared" si="9"/>
        <v>98</v>
      </c>
      <c r="N85" s="29">
        <v>42</v>
      </c>
      <c r="O85" s="30">
        <v>10</v>
      </c>
      <c r="P85" s="30">
        <v>20</v>
      </c>
      <c r="Q85" s="30">
        <v>14</v>
      </c>
      <c r="R85" s="30">
        <v>12</v>
      </c>
      <c r="S85" s="30">
        <v>0</v>
      </c>
      <c r="T85" s="30">
        <v>0</v>
      </c>
      <c r="U85" s="190">
        <f t="shared" si="10"/>
        <v>98</v>
      </c>
      <c r="V85" s="52"/>
    </row>
    <row r="86" spans="1:26" ht="15.75" hidden="1" customHeight="1">
      <c r="A86" s="27">
        <v>3</v>
      </c>
      <c r="B86" s="184" t="s">
        <v>28</v>
      </c>
      <c r="C86" s="29">
        <v>22</v>
      </c>
      <c r="D86" s="30">
        <v>25</v>
      </c>
      <c r="E86" s="190">
        <f t="shared" si="8"/>
        <v>47</v>
      </c>
      <c r="F86" s="29">
        <v>9</v>
      </c>
      <c r="G86" s="30">
        <v>1</v>
      </c>
      <c r="H86" s="30">
        <v>8</v>
      </c>
      <c r="I86" s="30">
        <v>15</v>
      </c>
      <c r="J86" s="30">
        <v>4</v>
      </c>
      <c r="K86" s="30">
        <v>7</v>
      </c>
      <c r="L86" s="30">
        <v>3</v>
      </c>
      <c r="M86" s="190">
        <f t="shared" si="9"/>
        <v>47</v>
      </c>
      <c r="N86" s="29">
        <v>30</v>
      </c>
      <c r="O86" s="30">
        <v>4</v>
      </c>
      <c r="P86" s="30">
        <v>4</v>
      </c>
      <c r="Q86" s="30">
        <v>4</v>
      </c>
      <c r="R86" s="30">
        <v>5</v>
      </c>
      <c r="S86" s="30">
        <v>0</v>
      </c>
      <c r="T86" s="30">
        <v>0</v>
      </c>
      <c r="U86" s="190">
        <f t="shared" si="10"/>
        <v>47</v>
      </c>
      <c r="V86" s="52"/>
    </row>
    <row r="87" spans="1:26" ht="15.75" hidden="1" customHeight="1">
      <c r="A87" s="27">
        <v>4</v>
      </c>
      <c r="B87" s="184" t="s">
        <v>29</v>
      </c>
      <c r="C87" s="29">
        <v>21</v>
      </c>
      <c r="D87" s="30">
        <v>17</v>
      </c>
      <c r="E87" s="190">
        <f t="shared" si="8"/>
        <v>38</v>
      </c>
      <c r="F87" s="29">
        <v>9</v>
      </c>
      <c r="G87" s="30">
        <v>0</v>
      </c>
      <c r="H87" s="30">
        <v>4</v>
      </c>
      <c r="I87" s="30">
        <v>10</v>
      </c>
      <c r="J87" s="30">
        <v>9</v>
      </c>
      <c r="K87" s="30">
        <v>6</v>
      </c>
      <c r="L87" s="30">
        <v>0</v>
      </c>
      <c r="M87" s="190">
        <f t="shared" si="9"/>
        <v>38</v>
      </c>
      <c r="N87" s="29">
        <v>18</v>
      </c>
      <c r="O87" s="30">
        <v>6</v>
      </c>
      <c r="P87" s="30">
        <v>5</v>
      </c>
      <c r="Q87" s="30">
        <v>1</v>
      </c>
      <c r="R87" s="30">
        <v>8</v>
      </c>
      <c r="S87" s="30">
        <v>0</v>
      </c>
      <c r="T87" s="30">
        <v>0</v>
      </c>
      <c r="U87" s="190">
        <f t="shared" si="10"/>
        <v>38</v>
      </c>
      <c r="V87" s="52"/>
    </row>
    <row r="88" spans="1:26" ht="15.75" hidden="1" customHeight="1">
      <c r="A88" s="27">
        <v>5</v>
      </c>
      <c r="B88" s="184" t="s">
        <v>30</v>
      </c>
      <c r="C88" s="29">
        <v>27</v>
      </c>
      <c r="D88" s="30">
        <v>30</v>
      </c>
      <c r="E88" s="190">
        <f t="shared" si="8"/>
        <v>57</v>
      </c>
      <c r="F88" s="29">
        <v>19</v>
      </c>
      <c r="G88" s="30">
        <v>1</v>
      </c>
      <c r="H88" s="30">
        <v>7</v>
      </c>
      <c r="I88" s="30">
        <v>10</v>
      </c>
      <c r="J88" s="30">
        <v>17</v>
      </c>
      <c r="K88" s="30">
        <v>2</v>
      </c>
      <c r="L88" s="30">
        <v>1</v>
      </c>
      <c r="M88" s="190">
        <f t="shared" si="9"/>
        <v>57</v>
      </c>
      <c r="N88" s="29">
        <v>23</v>
      </c>
      <c r="O88" s="30">
        <v>4</v>
      </c>
      <c r="P88" s="30">
        <v>7</v>
      </c>
      <c r="Q88" s="30">
        <v>3</v>
      </c>
      <c r="R88" s="30">
        <v>20</v>
      </c>
      <c r="S88" s="30">
        <v>0</v>
      </c>
      <c r="T88" s="30">
        <v>0</v>
      </c>
      <c r="U88" s="190">
        <f t="shared" si="10"/>
        <v>57</v>
      </c>
      <c r="V88" s="52"/>
    </row>
    <row r="89" spans="1:26" ht="15.75" hidden="1" customHeight="1">
      <c r="A89" s="27">
        <v>6</v>
      </c>
      <c r="B89" s="184" t="s">
        <v>31</v>
      </c>
      <c r="C89" s="29">
        <v>18</v>
      </c>
      <c r="D89" s="30">
        <v>19</v>
      </c>
      <c r="E89" s="190">
        <f t="shared" si="8"/>
        <v>37</v>
      </c>
      <c r="F89" s="29">
        <v>10</v>
      </c>
      <c r="G89" s="30">
        <v>0</v>
      </c>
      <c r="H89" s="30">
        <v>8</v>
      </c>
      <c r="I89" s="30">
        <v>9</v>
      </c>
      <c r="J89" s="30">
        <v>8</v>
      </c>
      <c r="K89" s="30">
        <v>2</v>
      </c>
      <c r="L89" s="30">
        <v>0</v>
      </c>
      <c r="M89" s="190">
        <f t="shared" si="9"/>
        <v>37</v>
      </c>
      <c r="N89" s="29">
        <v>13</v>
      </c>
      <c r="O89" s="30">
        <v>7</v>
      </c>
      <c r="P89" s="30">
        <v>8</v>
      </c>
      <c r="Q89" s="30">
        <v>1</v>
      </c>
      <c r="R89" s="30">
        <v>8</v>
      </c>
      <c r="S89" s="30">
        <v>0</v>
      </c>
      <c r="T89" s="30">
        <v>0</v>
      </c>
      <c r="U89" s="190">
        <f t="shared" si="10"/>
        <v>37</v>
      </c>
      <c r="V89" s="52"/>
    </row>
    <row r="90" spans="1:26" ht="15.75" hidden="1" customHeight="1">
      <c r="A90" s="27">
        <v>7</v>
      </c>
      <c r="B90" s="184" t="s">
        <v>32</v>
      </c>
      <c r="C90" s="29">
        <v>37</v>
      </c>
      <c r="D90" s="30">
        <v>44</v>
      </c>
      <c r="E90" s="190">
        <f t="shared" si="8"/>
        <v>81</v>
      </c>
      <c r="F90" s="29">
        <v>13</v>
      </c>
      <c r="G90" s="30">
        <v>1</v>
      </c>
      <c r="H90" s="30">
        <v>15</v>
      </c>
      <c r="I90" s="30">
        <v>13</v>
      </c>
      <c r="J90" s="30">
        <v>20</v>
      </c>
      <c r="K90" s="30">
        <v>14</v>
      </c>
      <c r="L90" s="30">
        <v>5</v>
      </c>
      <c r="M90" s="190">
        <f t="shared" si="9"/>
        <v>81</v>
      </c>
      <c r="N90" s="29">
        <v>30</v>
      </c>
      <c r="O90" s="30">
        <v>12</v>
      </c>
      <c r="P90" s="30">
        <v>16</v>
      </c>
      <c r="Q90" s="30">
        <v>8</v>
      </c>
      <c r="R90" s="30">
        <v>13</v>
      </c>
      <c r="S90" s="30">
        <v>2</v>
      </c>
      <c r="T90" s="30">
        <v>0</v>
      </c>
      <c r="U90" s="190">
        <f t="shared" si="10"/>
        <v>81</v>
      </c>
      <c r="V90" s="52"/>
    </row>
    <row r="91" spans="1:26" ht="15.75" hidden="1" customHeight="1">
      <c r="A91" s="27">
        <v>8</v>
      </c>
      <c r="B91" s="184" t="s">
        <v>33</v>
      </c>
      <c r="C91" s="29">
        <v>75</v>
      </c>
      <c r="D91" s="30">
        <v>79</v>
      </c>
      <c r="E91" s="190">
        <f t="shared" si="8"/>
        <v>154</v>
      </c>
      <c r="F91" s="29">
        <v>23</v>
      </c>
      <c r="G91" s="30">
        <v>0</v>
      </c>
      <c r="H91" s="30">
        <v>58</v>
      </c>
      <c r="I91" s="30">
        <v>6</v>
      </c>
      <c r="J91" s="30">
        <v>45</v>
      </c>
      <c r="K91" s="30">
        <v>15</v>
      </c>
      <c r="L91" s="30">
        <v>7</v>
      </c>
      <c r="M91" s="190">
        <f t="shared" si="9"/>
        <v>154</v>
      </c>
      <c r="N91" s="29">
        <v>52</v>
      </c>
      <c r="O91" s="30">
        <v>20</v>
      </c>
      <c r="P91" s="30">
        <v>39</v>
      </c>
      <c r="Q91" s="30">
        <v>15</v>
      </c>
      <c r="R91" s="30">
        <v>28</v>
      </c>
      <c r="S91" s="30">
        <v>0</v>
      </c>
      <c r="T91" s="30">
        <v>0</v>
      </c>
      <c r="U91" s="190">
        <f t="shared" si="10"/>
        <v>154</v>
      </c>
      <c r="V91" s="52"/>
    </row>
    <row r="92" spans="1:26" ht="15.75" hidden="1" customHeight="1">
      <c r="A92" s="27">
        <v>9</v>
      </c>
      <c r="B92" s="184" t="s">
        <v>34</v>
      </c>
      <c r="C92" s="29">
        <v>25</v>
      </c>
      <c r="D92" s="30">
        <v>23</v>
      </c>
      <c r="E92" s="190">
        <f t="shared" si="8"/>
        <v>48</v>
      </c>
      <c r="F92" s="29">
        <v>4</v>
      </c>
      <c r="G92" s="30">
        <v>0</v>
      </c>
      <c r="H92" s="30">
        <v>13</v>
      </c>
      <c r="I92" s="30">
        <v>16</v>
      </c>
      <c r="J92" s="30">
        <v>11</v>
      </c>
      <c r="K92" s="30">
        <v>3</v>
      </c>
      <c r="L92" s="30">
        <v>1</v>
      </c>
      <c r="M92" s="190">
        <f t="shared" si="9"/>
        <v>48</v>
      </c>
      <c r="N92" s="29">
        <v>26</v>
      </c>
      <c r="O92" s="30">
        <v>6</v>
      </c>
      <c r="P92" s="30">
        <v>10</v>
      </c>
      <c r="Q92" s="30">
        <v>1</v>
      </c>
      <c r="R92" s="30">
        <v>5</v>
      </c>
      <c r="S92" s="30">
        <v>0</v>
      </c>
      <c r="T92" s="30">
        <v>0</v>
      </c>
      <c r="U92" s="190">
        <f t="shared" si="10"/>
        <v>48</v>
      </c>
      <c r="V92" s="52"/>
    </row>
    <row r="93" spans="1:26" ht="15.75" hidden="1" customHeight="1">
      <c r="A93" s="27">
        <v>10</v>
      </c>
      <c r="B93" s="184" t="s">
        <v>35</v>
      </c>
      <c r="C93" s="29">
        <v>18</v>
      </c>
      <c r="D93" s="30">
        <v>29</v>
      </c>
      <c r="E93" s="190">
        <f t="shared" si="8"/>
        <v>47</v>
      </c>
      <c r="F93" s="29">
        <v>10</v>
      </c>
      <c r="G93" s="30">
        <v>1</v>
      </c>
      <c r="H93" s="30">
        <v>11</v>
      </c>
      <c r="I93" s="30">
        <v>6</v>
      </c>
      <c r="J93" s="30">
        <v>10</v>
      </c>
      <c r="K93" s="30">
        <v>6</v>
      </c>
      <c r="L93" s="30">
        <v>3</v>
      </c>
      <c r="M93" s="190">
        <f t="shared" si="9"/>
        <v>47</v>
      </c>
      <c r="N93" s="29">
        <v>19</v>
      </c>
      <c r="O93" s="30">
        <v>2</v>
      </c>
      <c r="P93" s="30">
        <v>8</v>
      </c>
      <c r="Q93" s="30">
        <v>8</v>
      </c>
      <c r="R93" s="30">
        <v>9</v>
      </c>
      <c r="S93" s="30">
        <v>1</v>
      </c>
      <c r="T93" s="30">
        <v>0</v>
      </c>
      <c r="U93" s="190">
        <f t="shared" si="10"/>
        <v>47</v>
      </c>
      <c r="V93" s="52"/>
    </row>
    <row r="94" spans="1:26" ht="15.75" hidden="1" customHeight="1">
      <c r="A94" s="27">
        <v>11</v>
      </c>
      <c r="B94" s="184" t="s">
        <v>36</v>
      </c>
      <c r="C94" s="29">
        <v>7</v>
      </c>
      <c r="D94" s="30">
        <v>8</v>
      </c>
      <c r="E94" s="190">
        <f t="shared" si="8"/>
        <v>15</v>
      </c>
      <c r="F94" s="29">
        <v>2</v>
      </c>
      <c r="G94" s="30">
        <v>0</v>
      </c>
      <c r="H94" s="30">
        <v>1</v>
      </c>
      <c r="I94" s="30">
        <v>9</v>
      </c>
      <c r="J94" s="30">
        <v>2</v>
      </c>
      <c r="K94" s="30">
        <v>1</v>
      </c>
      <c r="L94" s="30">
        <v>0</v>
      </c>
      <c r="M94" s="190">
        <f t="shared" si="9"/>
        <v>15</v>
      </c>
      <c r="N94" s="29">
        <v>13</v>
      </c>
      <c r="O94" s="30">
        <v>0</v>
      </c>
      <c r="P94" s="30">
        <v>0</v>
      </c>
      <c r="Q94" s="30">
        <v>0</v>
      </c>
      <c r="R94" s="30">
        <v>2</v>
      </c>
      <c r="S94" s="30">
        <v>0</v>
      </c>
      <c r="T94" s="30">
        <v>0</v>
      </c>
      <c r="U94" s="190">
        <f t="shared" si="10"/>
        <v>15</v>
      </c>
      <c r="V94" s="52"/>
    </row>
    <row r="95" spans="1:26" ht="15.75" hidden="1" customHeight="1">
      <c r="A95" s="27">
        <v>12</v>
      </c>
      <c r="B95" s="184" t="s">
        <v>37</v>
      </c>
      <c r="C95" s="29">
        <v>11</v>
      </c>
      <c r="D95" s="30">
        <v>16</v>
      </c>
      <c r="E95" s="190">
        <f t="shared" si="8"/>
        <v>27</v>
      </c>
      <c r="F95" s="29">
        <v>7</v>
      </c>
      <c r="G95" s="30">
        <v>0</v>
      </c>
      <c r="H95" s="30">
        <v>7</v>
      </c>
      <c r="I95" s="30">
        <v>3</v>
      </c>
      <c r="J95" s="30">
        <v>3</v>
      </c>
      <c r="K95" s="30">
        <v>6</v>
      </c>
      <c r="L95" s="30">
        <v>1</v>
      </c>
      <c r="M95" s="190">
        <f t="shared" si="9"/>
        <v>27</v>
      </c>
      <c r="N95" s="29">
        <v>13</v>
      </c>
      <c r="O95" s="30">
        <v>5</v>
      </c>
      <c r="P95" s="30">
        <v>2</v>
      </c>
      <c r="Q95" s="30">
        <v>1</v>
      </c>
      <c r="R95" s="30">
        <v>6</v>
      </c>
      <c r="S95" s="30">
        <v>0</v>
      </c>
      <c r="T95" s="30">
        <v>0</v>
      </c>
      <c r="U95" s="190">
        <f t="shared" si="10"/>
        <v>27</v>
      </c>
      <c r="V95" s="52"/>
    </row>
    <row r="96" spans="1:26" ht="15.75" hidden="1" customHeight="1">
      <c r="A96" s="27">
        <v>13</v>
      </c>
      <c r="B96" s="184" t="s">
        <v>38</v>
      </c>
      <c r="C96" s="29">
        <v>15</v>
      </c>
      <c r="D96" s="30">
        <v>17</v>
      </c>
      <c r="E96" s="190">
        <f t="shared" si="8"/>
        <v>32</v>
      </c>
      <c r="F96" s="29">
        <v>5</v>
      </c>
      <c r="G96" s="30">
        <v>0</v>
      </c>
      <c r="H96" s="30">
        <v>6</v>
      </c>
      <c r="I96" s="30">
        <v>6</v>
      </c>
      <c r="J96" s="30">
        <v>11</v>
      </c>
      <c r="K96" s="30">
        <v>3</v>
      </c>
      <c r="L96" s="30">
        <v>1</v>
      </c>
      <c r="M96" s="190">
        <f t="shared" si="9"/>
        <v>32</v>
      </c>
      <c r="N96" s="29">
        <v>13</v>
      </c>
      <c r="O96" s="30">
        <v>6</v>
      </c>
      <c r="P96" s="30">
        <v>8</v>
      </c>
      <c r="Q96" s="30">
        <v>1</v>
      </c>
      <c r="R96" s="30">
        <v>3</v>
      </c>
      <c r="S96" s="30">
        <v>1</v>
      </c>
      <c r="T96" s="30">
        <v>0</v>
      </c>
      <c r="U96" s="190">
        <f t="shared" si="10"/>
        <v>32</v>
      </c>
      <c r="V96" s="52"/>
    </row>
    <row r="97" spans="1:26" ht="15" hidden="1" customHeight="1">
      <c r="A97" s="27">
        <v>14</v>
      </c>
      <c r="B97" s="184" t="s">
        <v>39</v>
      </c>
      <c r="C97" s="29">
        <v>93</v>
      </c>
      <c r="D97" s="30">
        <v>99</v>
      </c>
      <c r="E97" s="190">
        <f t="shared" si="8"/>
        <v>192</v>
      </c>
      <c r="F97" s="29">
        <v>70</v>
      </c>
      <c r="G97" s="30">
        <v>2</v>
      </c>
      <c r="H97" s="30">
        <v>24</v>
      </c>
      <c r="I97" s="30">
        <v>4</v>
      </c>
      <c r="J97" s="30">
        <v>48</v>
      </c>
      <c r="K97" s="30">
        <v>29</v>
      </c>
      <c r="L97" s="30">
        <v>15</v>
      </c>
      <c r="M97" s="190">
        <f t="shared" si="9"/>
        <v>192</v>
      </c>
      <c r="N97" s="29">
        <v>20</v>
      </c>
      <c r="O97" s="30">
        <v>17</v>
      </c>
      <c r="P97" s="30">
        <v>58</v>
      </c>
      <c r="Q97" s="30">
        <v>17</v>
      </c>
      <c r="R97" s="30">
        <v>66</v>
      </c>
      <c r="S97" s="30">
        <v>13</v>
      </c>
      <c r="T97" s="30">
        <v>1</v>
      </c>
      <c r="U97" s="190">
        <f t="shared" si="10"/>
        <v>192</v>
      </c>
      <c r="V97" s="52"/>
    </row>
    <row r="98" spans="1:26" ht="15" hidden="1" customHeight="1">
      <c r="A98" s="27">
        <v>15</v>
      </c>
      <c r="B98" s="185" t="s">
        <v>40</v>
      </c>
      <c r="C98" s="29">
        <v>35</v>
      </c>
      <c r="D98" s="30">
        <v>38</v>
      </c>
      <c r="E98" s="190">
        <f t="shared" si="8"/>
        <v>73</v>
      </c>
      <c r="F98" s="29">
        <v>10</v>
      </c>
      <c r="G98" s="30">
        <v>0</v>
      </c>
      <c r="H98" s="30">
        <v>27</v>
      </c>
      <c r="I98" s="30">
        <v>2</v>
      </c>
      <c r="J98" s="30">
        <v>20</v>
      </c>
      <c r="K98" s="30">
        <v>12</v>
      </c>
      <c r="L98" s="30">
        <v>2</v>
      </c>
      <c r="M98" s="190">
        <f t="shared" si="9"/>
        <v>73</v>
      </c>
      <c r="N98" s="29">
        <v>32</v>
      </c>
      <c r="O98" s="30">
        <v>12</v>
      </c>
      <c r="P98" s="30">
        <v>17</v>
      </c>
      <c r="Q98" s="30">
        <v>2</v>
      </c>
      <c r="R98" s="30">
        <v>9</v>
      </c>
      <c r="S98" s="30">
        <v>1</v>
      </c>
      <c r="T98" s="30">
        <v>0</v>
      </c>
      <c r="U98" s="190">
        <f t="shared" si="10"/>
        <v>73</v>
      </c>
      <c r="V98" s="52"/>
    </row>
    <row r="99" spans="1:26" ht="15" hidden="1" customHeight="1">
      <c r="A99" s="304" t="s">
        <v>415</v>
      </c>
      <c r="B99" s="282"/>
      <c r="C99" s="95">
        <f t="shared" ref="C99:U99" si="11">SUM(C84:C98)</f>
        <v>467</v>
      </c>
      <c r="D99" s="96">
        <f t="shared" si="11"/>
        <v>515</v>
      </c>
      <c r="E99" s="97">
        <f t="shared" si="11"/>
        <v>982</v>
      </c>
      <c r="F99" s="95">
        <f t="shared" si="11"/>
        <v>218</v>
      </c>
      <c r="G99" s="96">
        <f t="shared" si="11"/>
        <v>9</v>
      </c>
      <c r="H99" s="96">
        <f t="shared" si="11"/>
        <v>222</v>
      </c>
      <c r="I99" s="96">
        <f t="shared" si="11"/>
        <v>127</v>
      </c>
      <c r="J99" s="96">
        <f t="shared" si="11"/>
        <v>235</v>
      </c>
      <c r="K99" s="96">
        <f t="shared" si="11"/>
        <v>127</v>
      </c>
      <c r="L99" s="96">
        <f t="shared" si="11"/>
        <v>44</v>
      </c>
      <c r="M99" s="97">
        <f t="shared" si="11"/>
        <v>982</v>
      </c>
      <c r="N99" s="95">
        <f t="shared" si="11"/>
        <v>358</v>
      </c>
      <c r="O99" s="96">
        <f t="shared" si="11"/>
        <v>119</v>
      </c>
      <c r="P99" s="96">
        <f t="shared" si="11"/>
        <v>210</v>
      </c>
      <c r="Q99" s="96">
        <f t="shared" si="11"/>
        <v>78</v>
      </c>
      <c r="R99" s="96">
        <f t="shared" si="11"/>
        <v>197</v>
      </c>
      <c r="S99" s="96">
        <f t="shared" si="11"/>
        <v>19</v>
      </c>
      <c r="T99" s="96">
        <f t="shared" si="11"/>
        <v>1</v>
      </c>
      <c r="U99" s="97">
        <f t="shared" si="11"/>
        <v>982</v>
      </c>
      <c r="V99" s="52"/>
    </row>
    <row r="100" spans="1:26" ht="15" customHeight="1">
      <c r="A100" s="175"/>
      <c r="B100" s="191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52"/>
    </row>
    <row r="101" spans="1:26" ht="15" customHeight="1" thickBot="1">
      <c r="A101" s="175"/>
      <c r="B101" s="19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52"/>
    </row>
    <row r="102" spans="1:26" ht="15.75" customHeight="1">
      <c r="A102" s="276" t="s">
        <v>416</v>
      </c>
      <c r="B102" s="300"/>
      <c r="C102" s="321" t="s">
        <v>7</v>
      </c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2"/>
      <c r="V102" s="191"/>
    </row>
    <row r="103" spans="1:26" ht="15.75" customHeight="1">
      <c r="A103" s="278"/>
      <c r="B103" s="301"/>
      <c r="C103" s="308" t="s">
        <v>417</v>
      </c>
      <c r="D103" s="270"/>
      <c r="E103" s="271"/>
      <c r="F103" s="308" t="s">
        <v>418</v>
      </c>
      <c r="G103" s="270"/>
      <c r="H103" s="270"/>
      <c r="I103" s="270"/>
      <c r="J103" s="270"/>
      <c r="K103" s="270"/>
      <c r="L103" s="270"/>
      <c r="M103" s="271"/>
      <c r="N103" s="308" t="s">
        <v>419</v>
      </c>
      <c r="O103" s="270"/>
      <c r="P103" s="270"/>
      <c r="Q103" s="270"/>
      <c r="R103" s="270"/>
      <c r="S103" s="270"/>
      <c r="T103" s="270"/>
      <c r="U103" s="271"/>
      <c r="V103" s="173"/>
      <c r="W103" s="173"/>
      <c r="X103" s="173"/>
      <c r="Y103" s="173"/>
      <c r="Z103" s="173"/>
    </row>
    <row r="104" spans="1:26" ht="24" customHeight="1">
      <c r="A104" s="278"/>
      <c r="B104" s="301"/>
      <c r="C104" s="309" t="s">
        <v>420</v>
      </c>
      <c r="D104" s="319" t="s">
        <v>421</v>
      </c>
      <c r="E104" s="317" t="s">
        <v>422</v>
      </c>
      <c r="F104" s="186" t="s">
        <v>363</v>
      </c>
      <c r="G104" s="187" t="s">
        <v>364</v>
      </c>
      <c r="H104" s="187" t="s">
        <v>365</v>
      </c>
      <c r="I104" s="187" t="s">
        <v>366</v>
      </c>
      <c r="J104" s="65" t="s">
        <v>367</v>
      </c>
      <c r="K104" s="65" t="s">
        <v>368</v>
      </c>
      <c r="L104" s="65" t="s">
        <v>369</v>
      </c>
      <c r="M104" s="317" t="s">
        <v>423</v>
      </c>
      <c r="N104" s="186" t="s">
        <v>370</v>
      </c>
      <c r="O104" s="187" t="s">
        <v>371</v>
      </c>
      <c r="P104" s="187" t="s">
        <v>372</v>
      </c>
      <c r="Q104" s="187" t="s">
        <v>373</v>
      </c>
      <c r="R104" s="188" t="s">
        <v>374</v>
      </c>
      <c r="S104" s="188" t="s">
        <v>375</v>
      </c>
      <c r="T104" s="188" t="s">
        <v>376</v>
      </c>
      <c r="U104" s="317" t="s">
        <v>424</v>
      </c>
      <c r="V104" s="173"/>
      <c r="W104" s="173"/>
      <c r="X104" s="173"/>
      <c r="Y104" s="173"/>
      <c r="Z104" s="173"/>
    </row>
    <row r="105" spans="1:26" ht="15.75" customHeight="1">
      <c r="A105" s="279"/>
      <c r="B105" s="306"/>
      <c r="C105" s="279"/>
      <c r="D105" s="280"/>
      <c r="E105" s="306"/>
      <c r="F105" s="70" t="s">
        <v>377</v>
      </c>
      <c r="G105" s="189"/>
      <c r="H105" s="71" t="s">
        <v>378</v>
      </c>
      <c r="I105" s="71" t="s">
        <v>379</v>
      </c>
      <c r="J105" s="71" t="s">
        <v>380</v>
      </c>
      <c r="K105" s="71" t="s">
        <v>381</v>
      </c>
      <c r="L105" s="71" t="s">
        <v>382</v>
      </c>
      <c r="M105" s="306"/>
      <c r="N105" s="70" t="s">
        <v>384</v>
      </c>
      <c r="O105" s="71" t="s">
        <v>385</v>
      </c>
      <c r="P105" s="71" t="s">
        <v>386</v>
      </c>
      <c r="Q105" s="71" t="s">
        <v>387</v>
      </c>
      <c r="R105" s="189"/>
      <c r="S105" s="189"/>
      <c r="T105" s="189"/>
      <c r="U105" s="306"/>
      <c r="V105" s="173"/>
      <c r="W105" s="173"/>
      <c r="X105" s="173"/>
      <c r="Y105" s="173"/>
      <c r="Z105" s="173"/>
    </row>
    <row r="106" spans="1:26" ht="14.25" customHeight="1">
      <c r="A106" s="281" t="s">
        <v>19</v>
      </c>
      <c r="B106" s="282"/>
      <c r="C106" s="73" t="s">
        <v>20</v>
      </c>
      <c r="D106" s="74" t="s">
        <v>21</v>
      </c>
      <c r="E106" s="75" t="s">
        <v>22</v>
      </c>
      <c r="F106" s="73" t="s">
        <v>20</v>
      </c>
      <c r="G106" s="74" t="s">
        <v>21</v>
      </c>
      <c r="H106" s="74" t="s">
        <v>22</v>
      </c>
      <c r="I106" s="74" t="s">
        <v>23</v>
      </c>
      <c r="J106" s="74" t="s">
        <v>24</v>
      </c>
      <c r="K106" s="74" t="s">
        <v>339</v>
      </c>
      <c r="L106" s="74" t="s">
        <v>340</v>
      </c>
      <c r="M106" s="75" t="s">
        <v>341</v>
      </c>
      <c r="N106" s="73" t="s">
        <v>20</v>
      </c>
      <c r="O106" s="74" t="s">
        <v>21</v>
      </c>
      <c r="P106" s="74" t="s">
        <v>22</v>
      </c>
      <c r="Q106" s="74" t="s">
        <v>23</v>
      </c>
      <c r="R106" s="74" t="s">
        <v>24</v>
      </c>
      <c r="S106" s="74" t="s">
        <v>339</v>
      </c>
      <c r="T106" s="74" t="s">
        <v>340</v>
      </c>
      <c r="U106" s="75" t="s">
        <v>341</v>
      </c>
    </row>
    <row r="107" spans="1:26" ht="14.25" customHeight="1">
      <c r="A107" s="27">
        <v>1</v>
      </c>
      <c r="B107" s="183" t="s">
        <v>25</v>
      </c>
      <c r="C107" s="29">
        <v>0</v>
      </c>
      <c r="D107" s="30">
        <v>0</v>
      </c>
      <c r="E107" s="190">
        <f t="shared" ref="E107:E121" si="12">C107+D107</f>
        <v>0</v>
      </c>
      <c r="F107" s="29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190">
        <f t="shared" ref="M107:M121" si="13">SUM(F107:L107)</f>
        <v>0</v>
      </c>
      <c r="N107" s="29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190">
        <f t="shared" ref="U107:U121" si="14">SUM(N107:T107)</f>
        <v>0</v>
      </c>
      <c r="V107" s="52"/>
    </row>
    <row r="108" spans="1:26" ht="15.75" customHeight="1">
      <c r="A108" s="27">
        <v>2</v>
      </c>
      <c r="B108" s="184" t="s">
        <v>27</v>
      </c>
      <c r="C108" s="29">
        <v>0</v>
      </c>
      <c r="D108" s="30">
        <v>0</v>
      </c>
      <c r="E108" s="190">
        <f t="shared" si="12"/>
        <v>0</v>
      </c>
      <c r="F108" s="29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190">
        <f t="shared" si="13"/>
        <v>0</v>
      </c>
      <c r="N108" s="29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190">
        <f t="shared" si="14"/>
        <v>0</v>
      </c>
      <c r="V108" s="52"/>
    </row>
    <row r="109" spans="1:26" ht="15.75" customHeight="1">
      <c r="A109" s="27">
        <v>3</v>
      </c>
      <c r="B109" s="184" t="s">
        <v>28</v>
      </c>
      <c r="C109" s="29">
        <v>0</v>
      </c>
      <c r="D109" s="30">
        <v>0</v>
      </c>
      <c r="E109" s="190">
        <f t="shared" si="12"/>
        <v>0</v>
      </c>
      <c r="F109" s="29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190">
        <f t="shared" si="13"/>
        <v>0</v>
      </c>
      <c r="N109" s="29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190">
        <f t="shared" si="14"/>
        <v>0</v>
      </c>
      <c r="V109" s="52"/>
    </row>
    <row r="110" spans="1:26" ht="15.75" customHeight="1">
      <c r="A110" s="27">
        <v>4</v>
      </c>
      <c r="B110" s="184" t="s">
        <v>29</v>
      </c>
      <c r="C110" s="29">
        <v>0</v>
      </c>
      <c r="D110" s="30">
        <v>0</v>
      </c>
      <c r="E110" s="190">
        <f t="shared" si="12"/>
        <v>0</v>
      </c>
      <c r="F110" s="29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190">
        <f t="shared" si="13"/>
        <v>0</v>
      </c>
      <c r="N110" s="29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190">
        <f t="shared" si="14"/>
        <v>0</v>
      </c>
      <c r="V110" s="52"/>
    </row>
    <row r="111" spans="1:26" ht="15.75" customHeight="1">
      <c r="A111" s="27">
        <v>5</v>
      </c>
      <c r="B111" s="184" t="s">
        <v>30</v>
      </c>
      <c r="C111" s="29">
        <v>0</v>
      </c>
      <c r="D111" s="30">
        <v>0</v>
      </c>
      <c r="E111" s="190">
        <f t="shared" si="12"/>
        <v>0</v>
      </c>
      <c r="F111" s="29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190">
        <f t="shared" si="13"/>
        <v>0</v>
      </c>
      <c r="N111" s="29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190">
        <f t="shared" si="14"/>
        <v>0</v>
      </c>
      <c r="V111" s="52"/>
    </row>
    <row r="112" spans="1:26" ht="15.75" customHeight="1">
      <c r="A112" s="27">
        <v>6</v>
      </c>
      <c r="B112" s="184" t="s">
        <v>31</v>
      </c>
      <c r="C112" s="29">
        <v>0</v>
      </c>
      <c r="D112" s="30">
        <v>0</v>
      </c>
      <c r="E112" s="190">
        <f t="shared" si="12"/>
        <v>0</v>
      </c>
      <c r="F112" s="29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190">
        <f t="shared" si="13"/>
        <v>0</v>
      </c>
      <c r="N112" s="29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190">
        <f t="shared" si="14"/>
        <v>0</v>
      </c>
      <c r="V112" s="52"/>
    </row>
    <row r="113" spans="1:22" ht="15.75" customHeight="1">
      <c r="A113" s="27">
        <v>7</v>
      </c>
      <c r="B113" s="184" t="s">
        <v>32</v>
      </c>
      <c r="C113" s="29">
        <v>0</v>
      </c>
      <c r="D113" s="30">
        <v>0</v>
      </c>
      <c r="E113" s="190">
        <f t="shared" si="12"/>
        <v>0</v>
      </c>
      <c r="F113" s="29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190">
        <f t="shared" si="13"/>
        <v>0</v>
      </c>
      <c r="N113" s="29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190">
        <f t="shared" si="14"/>
        <v>0</v>
      </c>
      <c r="V113" s="52"/>
    </row>
    <row r="114" spans="1:22" ht="15.75" customHeight="1">
      <c r="A114" s="27">
        <v>8</v>
      </c>
      <c r="B114" s="184" t="s">
        <v>33</v>
      </c>
      <c r="C114" s="29">
        <v>0</v>
      </c>
      <c r="D114" s="30">
        <v>0</v>
      </c>
      <c r="E114" s="190">
        <f t="shared" si="12"/>
        <v>0</v>
      </c>
      <c r="F114" s="29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190">
        <f t="shared" si="13"/>
        <v>0</v>
      </c>
      <c r="N114" s="29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190">
        <f t="shared" si="14"/>
        <v>0</v>
      </c>
      <c r="V114" s="52"/>
    </row>
    <row r="115" spans="1:22" ht="15.75" customHeight="1">
      <c r="A115" s="27">
        <v>9</v>
      </c>
      <c r="B115" s="184" t="s">
        <v>34</v>
      </c>
      <c r="C115" s="29">
        <v>0</v>
      </c>
      <c r="D115" s="30">
        <v>0</v>
      </c>
      <c r="E115" s="190">
        <f t="shared" si="12"/>
        <v>0</v>
      </c>
      <c r="F115" s="29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190">
        <f t="shared" si="13"/>
        <v>0</v>
      </c>
      <c r="N115" s="29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190">
        <f t="shared" si="14"/>
        <v>0</v>
      </c>
      <c r="V115" s="52"/>
    </row>
    <row r="116" spans="1:22" ht="15.75" customHeight="1">
      <c r="A116" s="27">
        <v>10</v>
      </c>
      <c r="B116" s="184" t="s">
        <v>35</v>
      </c>
      <c r="C116" s="29">
        <v>0</v>
      </c>
      <c r="D116" s="30">
        <v>0</v>
      </c>
      <c r="E116" s="190">
        <f t="shared" si="12"/>
        <v>0</v>
      </c>
      <c r="F116" s="29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190">
        <f t="shared" si="13"/>
        <v>0</v>
      </c>
      <c r="N116" s="29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190">
        <f t="shared" si="14"/>
        <v>0</v>
      </c>
      <c r="V116" s="52"/>
    </row>
    <row r="117" spans="1:22" ht="15.75" customHeight="1">
      <c r="A117" s="27">
        <v>11</v>
      </c>
      <c r="B117" s="184" t="s">
        <v>36</v>
      </c>
      <c r="C117" s="29">
        <v>0</v>
      </c>
      <c r="D117" s="30">
        <v>0</v>
      </c>
      <c r="E117" s="190">
        <f t="shared" si="12"/>
        <v>0</v>
      </c>
      <c r="F117" s="29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190">
        <f t="shared" si="13"/>
        <v>0</v>
      </c>
      <c r="N117" s="29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190">
        <f t="shared" si="14"/>
        <v>0</v>
      </c>
      <c r="V117" s="52"/>
    </row>
    <row r="118" spans="1:22" ht="15.75" customHeight="1">
      <c r="A118" s="27">
        <v>12</v>
      </c>
      <c r="B118" s="184" t="s">
        <v>37</v>
      </c>
      <c r="C118" s="29">
        <v>0</v>
      </c>
      <c r="D118" s="30">
        <v>0</v>
      </c>
      <c r="E118" s="190">
        <f t="shared" si="12"/>
        <v>0</v>
      </c>
      <c r="F118" s="29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190">
        <f t="shared" si="13"/>
        <v>0</v>
      </c>
      <c r="N118" s="29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190">
        <f t="shared" si="14"/>
        <v>0</v>
      </c>
      <c r="V118" s="52"/>
    </row>
    <row r="119" spans="1:22" ht="15.75" customHeight="1">
      <c r="A119" s="27">
        <v>13</v>
      </c>
      <c r="B119" s="184" t="s">
        <v>38</v>
      </c>
      <c r="C119" s="29">
        <v>0</v>
      </c>
      <c r="D119" s="30">
        <v>0</v>
      </c>
      <c r="E119" s="190">
        <f t="shared" si="12"/>
        <v>0</v>
      </c>
      <c r="F119" s="29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190">
        <f t="shared" si="13"/>
        <v>0</v>
      </c>
      <c r="N119" s="29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190">
        <f t="shared" si="14"/>
        <v>0</v>
      </c>
      <c r="V119" s="52"/>
    </row>
    <row r="120" spans="1:22" ht="15" customHeight="1">
      <c r="A120" s="27">
        <v>14</v>
      </c>
      <c r="B120" s="184" t="s">
        <v>39</v>
      </c>
      <c r="C120" s="29">
        <v>0</v>
      </c>
      <c r="D120" s="30">
        <v>0</v>
      </c>
      <c r="E120" s="190">
        <f t="shared" si="12"/>
        <v>0</v>
      </c>
      <c r="F120" s="29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190">
        <f t="shared" si="13"/>
        <v>0</v>
      </c>
      <c r="N120" s="29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190">
        <f t="shared" si="14"/>
        <v>0</v>
      </c>
      <c r="V120" s="52"/>
    </row>
    <row r="121" spans="1:22" ht="15" customHeight="1">
      <c r="A121" s="27">
        <v>15</v>
      </c>
      <c r="B121" s="185" t="s">
        <v>40</v>
      </c>
      <c r="C121" s="29">
        <v>0</v>
      </c>
      <c r="D121" s="30">
        <v>0</v>
      </c>
      <c r="E121" s="190">
        <f t="shared" si="12"/>
        <v>0</v>
      </c>
      <c r="F121" s="29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190">
        <f t="shared" si="13"/>
        <v>0</v>
      </c>
      <c r="N121" s="29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190">
        <f t="shared" si="14"/>
        <v>0</v>
      </c>
      <c r="V121" s="52"/>
    </row>
    <row r="122" spans="1:22" ht="15" customHeight="1">
      <c r="A122" s="304" t="s">
        <v>425</v>
      </c>
      <c r="B122" s="282"/>
      <c r="C122" s="95">
        <f t="shared" ref="C122:U122" si="15">SUM(C107:C121)</f>
        <v>0</v>
      </c>
      <c r="D122" s="96">
        <f t="shared" si="15"/>
        <v>0</v>
      </c>
      <c r="E122" s="97">
        <f t="shared" si="15"/>
        <v>0</v>
      </c>
      <c r="F122" s="95">
        <f t="shared" si="15"/>
        <v>0</v>
      </c>
      <c r="G122" s="96">
        <f t="shared" si="15"/>
        <v>0</v>
      </c>
      <c r="H122" s="96">
        <f t="shared" si="15"/>
        <v>0</v>
      </c>
      <c r="I122" s="96">
        <f t="shared" si="15"/>
        <v>0</v>
      </c>
      <c r="J122" s="96">
        <f t="shared" si="15"/>
        <v>0</v>
      </c>
      <c r="K122" s="96">
        <f t="shared" si="15"/>
        <v>0</v>
      </c>
      <c r="L122" s="96">
        <f t="shared" si="15"/>
        <v>0</v>
      </c>
      <c r="M122" s="97">
        <f t="shared" si="15"/>
        <v>0</v>
      </c>
      <c r="N122" s="95">
        <f t="shared" si="15"/>
        <v>0</v>
      </c>
      <c r="O122" s="96">
        <f t="shared" si="15"/>
        <v>0</v>
      </c>
      <c r="P122" s="96">
        <f t="shared" si="15"/>
        <v>0</v>
      </c>
      <c r="Q122" s="96">
        <f t="shared" si="15"/>
        <v>0</v>
      </c>
      <c r="R122" s="96">
        <f t="shared" si="15"/>
        <v>0</v>
      </c>
      <c r="S122" s="96">
        <f t="shared" si="15"/>
        <v>0</v>
      </c>
      <c r="T122" s="96">
        <f t="shared" si="15"/>
        <v>0</v>
      </c>
      <c r="U122" s="97">
        <f t="shared" si="15"/>
        <v>0</v>
      </c>
      <c r="V122" s="52"/>
    </row>
    <row r="123" spans="1:22" ht="15" customHeight="1">
      <c r="A123" s="175"/>
      <c r="B123" s="191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52"/>
    </row>
    <row r="124" spans="1:22" ht="15" customHeight="1">
      <c r="A124" s="276" t="s">
        <v>426</v>
      </c>
      <c r="B124" s="300"/>
      <c r="C124" s="320" t="s">
        <v>8</v>
      </c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2"/>
      <c r="V124" s="52"/>
    </row>
    <row r="125" spans="1:22" ht="15.75" customHeight="1">
      <c r="A125" s="278"/>
      <c r="B125" s="301"/>
      <c r="C125" s="308" t="s">
        <v>427</v>
      </c>
      <c r="D125" s="270"/>
      <c r="E125" s="271"/>
      <c r="F125" s="308" t="s">
        <v>428</v>
      </c>
      <c r="G125" s="270"/>
      <c r="H125" s="270"/>
      <c r="I125" s="270"/>
      <c r="J125" s="270"/>
      <c r="K125" s="270"/>
      <c r="L125" s="270"/>
      <c r="M125" s="271"/>
      <c r="N125" s="308" t="s">
        <v>429</v>
      </c>
      <c r="O125" s="270"/>
      <c r="P125" s="270"/>
      <c r="Q125" s="270"/>
      <c r="R125" s="270"/>
      <c r="S125" s="270"/>
      <c r="T125" s="270"/>
      <c r="U125" s="271"/>
    </row>
    <row r="126" spans="1:22" ht="15.75" customHeight="1">
      <c r="A126" s="278"/>
      <c r="B126" s="301"/>
      <c r="C126" s="309" t="s">
        <v>430</v>
      </c>
      <c r="D126" s="319" t="s">
        <v>431</v>
      </c>
      <c r="E126" s="317" t="s">
        <v>432</v>
      </c>
      <c r="F126" s="186" t="s">
        <v>363</v>
      </c>
      <c r="G126" s="187" t="s">
        <v>364</v>
      </c>
      <c r="H126" s="187" t="s">
        <v>365</v>
      </c>
      <c r="I126" s="187" t="s">
        <v>366</v>
      </c>
      <c r="J126" s="65" t="s">
        <v>367</v>
      </c>
      <c r="K126" s="65" t="s">
        <v>368</v>
      </c>
      <c r="L126" s="65" t="s">
        <v>369</v>
      </c>
      <c r="M126" s="317" t="s">
        <v>433</v>
      </c>
      <c r="N126" s="186" t="s">
        <v>370</v>
      </c>
      <c r="O126" s="187" t="s">
        <v>371</v>
      </c>
      <c r="P126" s="187" t="s">
        <v>372</v>
      </c>
      <c r="Q126" s="187" t="s">
        <v>373</v>
      </c>
      <c r="R126" s="188" t="s">
        <v>374</v>
      </c>
      <c r="S126" s="188" t="s">
        <v>375</v>
      </c>
      <c r="T126" s="188" t="s">
        <v>376</v>
      </c>
      <c r="U126" s="317" t="s">
        <v>434</v>
      </c>
    </row>
    <row r="127" spans="1:22" ht="23.25" customHeight="1">
      <c r="A127" s="279"/>
      <c r="B127" s="306"/>
      <c r="C127" s="279"/>
      <c r="D127" s="280"/>
      <c r="E127" s="306"/>
      <c r="F127" s="70" t="s">
        <v>377</v>
      </c>
      <c r="G127" s="189"/>
      <c r="H127" s="71" t="s">
        <v>378</v>
      </c>
      <c r="I127" s="71" t="s">
        <v>379</v>
      </c>
      <c r="J127" s="71" t="s">
        <v>380</v>
      </c>
      <c r="K127" s="71" t="s">
        <v>381</v>
      </c>
      <c r="L127" s="71" t="s">
        <v>382</v>
      </c>
      <c r="M127" s="306"/>
      <c r="N127" s="70" t="s">
        <v>384</v>
      </c>
      <c r="O127" s="71" t="s">
        <v>385</v>
      </c>
      <c r="P127" s="71" t="s">
        <v>386</v>
      </c>
      <c r="Q127" s="71" t="s">
        <v>387</v>
      </c>
      <c r="R127" s="189"/>
      <c r="S127" s="189"/>
      <c r="T127" s="189"/>
      <c r="U127" s="306"/>
    </row>
    <row r="128" spans="1:22" ht="15.75" customHeight="1">
      <c r="A128" s="281" t="s">
        <v>19</v>
      </c>
      <c r="B128" s="282"/>
      <c r="C128" s="73" t="s">
        <v>20</v>
      </c>
      <c r="D128" s="74" t="s">
        <v>21</v>
      </c>
      <c r="E128" s="75" t="s">
        <v>22</v>
      </c>
      <c r="F128" s="73" t="s">
        <v>20</v>
      </c>
      <c r="G128" s="74" t="s">
        <v>21</v>
      </c>
      <c r="H128" s="74" t="s">
        <v>22</v>
      </c>
      <c r="I128" s="74" t="s">
        <v>23</v>
      </c>
      <c r="J128" s="74" t="s">
        <v>24</v>
      </c>
      <c r="K128" s="74" t="s">
        <v>339</v>
      </c>
      <c r="L128" s="74" t="s">
        <v>340</v>
      </c>
      <c r="M128" s="75" t="s">
        <v>341</v>
      </c>
      <c r="N128" s="73" t="s">
        <v>20</v>
      </c>
      <c r="O128" s="74" t="s">
        <v>21</v>
      </c>
      <c r="P128" s="74" t="s">
        <v>22</v>
      </c>
      <c r="Q128" s="74" t="s">
        <v>23</v>
      </c>
      <c r="R128" s="74" t="s">
        <v>24</v>
      </c>
      <c r="S128" s="74" t="s">
        <v>339</v>
      </c>
      <c r="T128" s="74" t="s">
        <v>340</v>
      </c>
      <c r="U128" s="75" t="s">
        <v>341</v>
      </c>
    </row>
    <row r="129" spans="1:21" ht="15.75" customHeight="1">
      <c r="A129" s="27">
        <v>1</v>
      </c>
      <c r="B129" s="183" t="s">
        <v>25</v>
      </c>
      <c r="C129" s="29">
        <v>0</v>
      </c>
      <c r="D129" s="30">
        <v>0</v>
      </c>
      <c r="E129" s="190">
        <f t="shared" ref="E129:E143" si="16">C129+D129</f>
        <v>0</v>
      </c>
      <c r="F129" s="29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190">
        <f t="shared" ref="M129:M143" si="17">SUM(F129:L129)</f>
        <v>0</v>
      </c>
      <c r="N129" s="29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190">
        <f t="shared" ref="U129:U143" si="18">SUM(N129:T129)</f>
        <v>0</v>
      </c>
    </row>
    <row r="130" spans="1:21" ht="15.75" customHeight="1">
      <c r="A130" s="27">
        <v>2</v>
      </c>
      <c r="B130" s="184" t="s">
        <v>27</v>
      </c>
      <c r="C130" s="29">
        <v>0</v>
      </c>
      <c r="D130" s="30">
        <v>0</v>
      </c>
      <c r="E130" s="190">
        <f t="shared" si="16"/>
        <v>0</v>
      </c>
      <c r="F130" s="29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190">
        <f t="shared" si="17"/>
        <v>0</v>
      </c>
      <c r="N130" s="29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190">
        <f t="shared" si="18"/>
        <v>0</v>
      </c>
    </row>
    <row r="131" spans="1:21" ht="15.75" customHeight="1">
      <c r="A131" s="27">
        <v>3</v>
      </c>
      <c r="B131" s="184" t="s">
        <v>28</v>
      </c>
      <c r="C131" s="29">
        <v>0</v>
      </c>
      <c r="D131" s="30">
        <v>0</v>
      </c>
      <c r="E131" s="190">
        <f t="shared" si="16"/>
        <v>0</v>
      </c>
      <c r="F131" s="29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190">
        <f t="shared" si="17"/>
        <v>0</v>
      </c>
      <c r="N131" s="29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190">
        <f t="shared" si="18"/>
        <v>0</v>
      </c>
    </row>
    <row r="132" spans="1:21" ht="15.75" customHeight="1">
      <c r="A132" s="27">
        <v>4</v>
      </c>
      <c r="B132" s="184" t="s">
        <v>29</v>
      </c>
      <c r="C132" s="29">
        <v>0</v>
      </c>
      <c r="D132" s="30">
        <v>0</v>
      </c>
      <c r="E132" s="190">
        <f t="shared" si="16"/>
        <v>0</v>
      </c>
      <c r="F132" s="29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190">
        <f t="shared" si="17"/>
        <v>0</v>
      </c>
      <c r="N132" s="29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190">
        <f t="shared" si="18"/>
        <v>0</v>
      </c>
    </row>
    <row r="133" spans="1:21" ht="15.75" customHeight="1">
      <c r="A133" s="27">
        <v>5</v>
      </c>
      <c r="B133" s="184" t="s">
        <v>30</v>
      </c>
      <c r="C133" s="29">
        <v>0</v>
      </c>
      <c r="D133" s="30">
        <v>0</v>
      </c>
      <c r="E133" s="190">
        <f t="shared" si="16"/>
        <v>0</v>
      </c>
      <c r="F133" s="29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190">
        <f t="shared" si="17"/>
        <v>0</v>
      </c>
      <c r="N133" s="29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190">
        <f t="shared" si="18"/>
        <v>0</v>
      </c>
    </row>
    <row r="134" spans="1:21" ht="15.75" customHeight="1">
      <c r="A134" s="27">
        <v>6</v>
      </c>
      <c r="B134" s="184" t="s">
        <v>31</v>
      </c>
      <c r="C134" s="29">
        <v>0</v>
      </c>
      <c r="D134" s="30">
        <v>0</v>
      </c>
      <c r="E134" s="190">
        <f t="shared" si="16"/>
        <v>0</v>
      </c>
      <c r="F134" s="29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190">
        <f t="shared" si="17"/>
        <v>0</v>
      </c>
      <c r="N134" s="29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190">
        <f t="shared" si="18"/>
        <v>0</v>
      </c>
    </row>
    <row r="135" spans="1:21" ht="15.75" customHeight="1">
      <c r="A135" s="27">
        <v>7</v>
      </c>
      <c r="B135" s="184" t="s">
        <v>32</v>
      </c>
      <c r="C135" s="29">
        <v>0</v>
      </c>
      <c r="D135" s="30">
        <v>0</v>
      </c>
      <c r="E135" s="190">
        <f t="shared" si="16"/>
        <v>0</v>
      </c>
      <c r="F135" s="29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190">
        <f t="shared" si="17"/>
        <v>0</v>
      </c>
      <c r="N135" s="29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190">
        <f t="shared" si="18"/>
        <v>0</v>
      </c>
    </row>
    <row r="136" spans="1:21" ht="15.75" customHeight="1">
      <c r="A136" s="27">
        <v>8</v>
      </c>
      <c r="B136" s="184" t="s">
        <v>33</v>
      </c>
      <c r="C136" s="29">
        <v>0</v>
      </c>
      <c r="D136" s="30">
        <v>0</v>
      </c>
      <c r="E136" s="190">
        <f t="shared" si="16"/>
        <v>0</v>
      </c>
      <c r="F136" s="29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190">
        <f t="shared" si="17"/>
        <v>0</v>
      </c>
      <c r="N136" s="29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190">
        <f t="shared" si="18"/>
        <v>0</v>
      </c>
    </row>
    <row r="137" spans="1:21" ht="15.75" customHeight="1">
      <c r="A137" s="27">
        <v>9</v>
      </c>
      <c r="B137" s="184" t="s">
        <v>34</v>
      </c>
      <c r="C137" s="29">
        <v>0</v>
      </c>
      <c r="D137" s="30">
        <v>0</v>
      </c>
      <c r="E137" s="190">
        <f t="shared" si="16"/>
        <v>0</v>
      </c>
      <c r="F137" s="29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190">
        <f t="shared" si="17"/>
        <v>0</v>
      </c>
      <c r="N137" s="29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190">
        <f t="shared" si="18"/>
        <v>0</v>
      </c>
    </row>
    <row r="138" spans="1:21" ht="15.75" customHeight="1">
      <c r="A138" s="27">
        <v>10</v>
      </c>
      <c r="B138" s="184" t="s">
        <v>35</v>
      </c>
      <c r="C138" s="29">
        <v>0</v>
      </c>
      <c r="D138" s="30">
        <v>0</v>
      </c>
      <c r="E138" s="190">
        <f t="shared" si="16"/>
        <v>0</v>
      </c>
      <c r="F138" s="29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190">
        <f t="shared" si="17"/>
        <v>0</v>
      </c>
      <c r="N138" s="29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190">
        <f t="shared" si="18"/>
        <v>0</v>
      </c>
    </row>
    <row r="139" spans="1:21" ht="15.75" customHeight="1">
      <c r="A139" s="27">
        <v>11</v>
      </c>
      <c r="B139" s="184" t="s">
        <v>36</v>
      </c>
      <c r="C139" s="29">
        <v>0</v>
      </c>
      <c r="D139" s="30">
        <v>0</v>
      </c>
      <c r="E139" s="190">
        <f t="shared" si="16"/>
        <v>0</v>
      </c>
      <c r="F139" s="29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190">
        <f t="shared" si="17"/>
        <v>0</v>
      </c>
      <c r="N139" s="29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190">
        <f t="shared" si="18"/>
        <v>0</v>
      </c>
    </row>
    <row r="140" spans="1:21" ht="15.75" customHeight="1">
      <c r="A140" s="27">
        <v>12</v>
      </c>
      <c r="B140" s="184" t="s">
        <v>37</v>
      </c>
      <c r="C140" s="29">
        <v>0</v>
      </c>
      <c r="D140" s="30">
        <v>0</v>
      </c>
      <c r="E140" s="190">
        <f t="shared" si="16"/>
        <v>0</v>
      </c>
      <c r="F140" s="29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190">
        <f t="shared" si="17"/>
        <v>0</v>
      </c>
      <c r="N140" s="29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190">
        <f t="shared" si="18"/>
        <v>0</v>
      </c>
    </row>
    <row r="141" spans="1:21" ht="15.75" customHeight="1">
      <c r="A141" s="27">
        <v>13</v>
      </c>
      <c r="B141" s="184" t="s">
        <v>38</v>
      </c>
      <c r="C141" s="29">
        <v>0</v>
      </c>
      <c r="D141" s="30">
        <v>0</v>
      </c>
      <c r="E141" s="190">
        <f t="shared" si="16"/>
        <v>0</v>
      </c>
      <c r="F141" s="29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190">
        <f t="shared" si="17"/>
        <v>0</v>
      </c>
      <c r="N141" s="29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190">
        <f t="shared" si="18"/>
        <v>0</v>
      </c>
    </row>
    <row r="142" spans="1:21" ht="15.75" customHeight="1">
      <c r="A142" s="27">
        <v>14</v>
      </c>
      <c r="B142" s="184" t="s">
        <v>39</v>
      </c>
      <c r="C142" s="29">
        <v>0</v>
      </c>
      <c r="D142" s="30">
        <v>0</v>
      </c>
      <c r="E142" s="190">
        <f t="shared" si="16"/>
        <v>0</v>
      </c>
      <c r="F142" s="29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190">
        <f t="shared" si="17"/>
        <v>0</v>
      </c>
      <c r="N142" s="29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190">
        <f t="shared" si="18"/>
        <v>0</v>
      </c>
    </row>
    <row r="143" spans="1:21" ht="15.75" customHeight="1">
      <c r="A143" s="27">
        <v>15</v>
      </c>
      <c r="B143" s="185" t="s">
        <v>40</v>
      </c>
      <c r="C143" s="29">
        <v>0</v>
      </c>
      <c r="D143" s="30">
        <v>0</v>
      </c>
      <c r="E143" s="190">
        <f t="shared" si="16"/>
        <v>0</v>
      </c>
      <c r="F143" s="29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190">
        <f t="shared" si="17"/>
        <v>0</v>
      </c>
      <c r="N143" s="29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190">
        <f t="shared" si="18"/>
        <v>0</v>
      </c>
    </row>
    <row r="144" spans="1:21" ht="15.75" customHeight="1">
      <c r="A144" s="304" t="s">
        <v>435</v>
      </c>
      <c r="B144" s="282"/>
      <c r="C144" s="95">
        <f t="shared" ref="C144:U144" si="19">SUM(C129:C143)</f>
        <v>0</v>
      </c>
      <c r="D144" s="96">
        <f t="shared" si="19"/>
        <v>0</v>
      </c>
      <c r="E144" s="97">
        <f t="shared" si="19"/>
        <v>0</v>
      </c>
      <c r="F144" s="95">
        <f t="shared" si="19"/>
        <v>0</v>
      </c>
      <c r="G144" s="96">
        <f t="shared" si="19"/>
        <v>0</v>
      </c>
      <c r="H144" s="96">
        <f t="shared" si="19"/>
        <v>0</v>
      </c>
      <c r="I144" s="96">
        <f t="shared" si="19"/>
        <v>0</v>
      </c>
      <c r="J144" s="96">
        <f t="shared" si="19"/>
        <v>0</v>
      </c>
      <c r="K144" s="96">
        <f t="shared" si="19"/>
        <v>0</v>
      </c>
      <c r="L144" s="96">
        <f t="shared" si="19"/>
        <v>0</v>
      </c>
      <c r="M144" s="97">
        <f t="shared" si="19"/>
        <v>0</v>
      </c>
      <c r="N144" s="95">
        <f t="shared" si="19"/>
        <v>0</v>
      </c>
      <c r="O144" s="96">
        <f t="shared" si="19"/>
        <v>0</v>
      </c>
      <c r="P144" s="96">
        <f t="shared" si="19"/>
        <v>0</v>
      </c>
      <c r="Q144" s="96">
        <f t="shared" si="19"/>
        <v>0</v>
      </c>
      <c r="R144" s="96">
        <f t="shared" si="19"/>
        <v>0</v>
      </c>
      <c r="S144" s="96">
        <f t="shared" si="19"/>
        <v>0</v>
      </c>
      <c r="T144" s="96">
        <f t="shared" si="19"/>
        <v>0</v>
      </c>
      <c r="U144" s="97">
        <f t="shared" si="19"/>
        <v>0</v>
      </c>
    </row>
    <row r="145" spans="1:21" ht="15.75" customHeight="1">
      <c r="A145" s="56"/>
      <c r="B145" s="57"/>
    </row>
    <row r="146" spans="1:21" ht="15.75" customHeight="1">
      <c r="A146" s="56"/>
      <c r="B146" s="57"/>
    </row>
    <row r="147" spans="1:21" ht="15.75" customHeight="1">
      <c r="A147" s="56"/>
      <c r="B147" s="57"/>
    </row>
    <row r="148" spans="1:21" ht="15.75" customHeight="1">
      <c r="A148" s="276" t="s">
        <v>436</v>
      </c>
      <c r="B148" s="300"/>
      <c r="C148" s="318" t="s">
        <v>9</v>
      </c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2"/>
    </row>
    <row r="149" spans="1:21" ht="15.75" customHeight="1">
      <c r="A149" s="278"/>
      <c r="B149" s="301"/>
      <c r="C149" s="308" t="s">
        <v>437</v>
      </c>
      <c r="D149" s="270"/>
      <c r="E149" s="271"/>
      <c r="F149" s="308" t="s">
        <v>438</v>
      </c>
      <c r="G149" s="270"/>
      <c r="H149" s="270"/>
      <c r="I149" s="270"/>
      <c r="J149" s="270"/>
      <c r="K149" s="270"/>
      <c r="L149" s="270"/>
      <c r="M149" s="271"/>
      <c r="N149" s="308" t="s">
        <v>439</v>
      </c>
      <c r="O149" s="270"/>
      <c r="P149" s="270"/>
      <c r="Q149" s="270"/>
      <c r="R149" s="270"/>
      <c r="S149" s="270"/>
      <c r="T149" s="270"/>
      <c r="U149" s="271"/>
    </row>
    <row r="150" spans="1:21" ht="15.75" customHeight="1">
      <c r="A150" s="278"/>
      <c r="B150" s="301"/>
      <c r="C150" s="309" t="s">
        <v>440</v>
      </c>
      <c r="D150" s="319" t="s">
        <v>441</v>
      </c>
      <c r="E150" s="317" t="s">
        <v>442</v>
      </c>
      <c r="F150" s="186" t="s">
        <v>363</v>
      </c>
      <c r="G150" s="187" t="s">
        <v>364</v>
      </c>
      <c r="H150" s="187" t="s">
        <v>365</v>
      </c>
      <c r="I150" s="187" t="s">
        <v>366</v>
      </c>
      <c r="J150" s="65" t="s">
        <v>367</v>
      </c>
      <c r="K150" s="65" t="s">
        <v>368</v>
      </c>
      <c r="L150" s="65" t="s">
        <v>369</v>
      </c>
      <c r="M150" s="317" t="s">
        <v>443</v>
      </c>
      <c r="N150" s="186" t="s">
        <v>370</v>
      </c>
      <c r="O150" s="187" t="s">
        <v>371</v>
      </c>
      <c r="P150" s="187" t="s">
        <v>372</v>
      </c>
      <c r="Q150" s="187" t="s">
        <v>373</v>
      </c>
      <c r="R150" s="188" t="s">
        <v>374</v>
      </c>
      <c r="S150" s="188" t="s">
        <v>375</v>
      </c>
      <c r="T150" s="188" t="s">
        <v>376</v>
      </c>
      <c r="U150" s="317" t="s">
        <v>444</v>
      </c>
    </row>
    <row r="151" spans="1:21" ht="15.75" customHeight="1">
      <c r="A151" s="279"/>
      <c r="B151" s="306"/>
      <c r="C151" s="279"/>
      <c r="D151" s="280"/>
      <c r="E151" s="306"/>
      <c r="F151" s="70" t="s">
        <v>377</v>
      </c>
      <c r="G151" s="189"/>
      <c r="H151" s="71" t="s">
        <v>378</v>
      </c>
      <c r="I151" s="71" t="s">
        <v>379</v>
      </c>
      <c r="J151" s="71" t="s">
        <v>380</v>
      </c>
      <c r="K151" s="71" t="s">
        <v>381</v>
      </c>
      <c r="L151" s="71" t="s">
        <v>382</v>
      </c>
      <c r="M151" s="306"/>
      <c r="N151" s="70" t="s">
        <v>384</v>
      </c>
      <c r="O151" s="71" t="s">
        <v>385</v>
      </c>
      <c r="P151" s="71" t="s">
        <v>386</v>
      </c>
      <c r="Q151" s="71" t="s">
        <v>387</v>
      </c>
      <c r="R151" s="189"/>
      <c r="S151" s="189"/>
      <c r="T151" s="189"/>
      <c r="U151" s="306"/>
    </row>
    <row r="152" spans="1:21" ht="15.75" customHeight="1">
      <c r="A152" s="281" t="s">
        <v>19</v>
      </c>
      <c r="B152" s="282"/>
      <c r="C152" s="73" t="s">
        <v>20</v>
      </c>
      <c r="D152" s="74" t="s">
        <v>21</v>
      </c>
      <c r="E152" s="75" t="s">
        <v>22</v>
      </c>
      <c r="F152" s="73" t="s">
        <v>20</v>
      </c>
      <c r="G152" s="74" t="s">
        <v>21</v>
      </c>
      <c r="H152" s="74" t="s">
        <v>22</v>
      </c>
      <c r="I152" s="74" t="s">
        <v>23</v>
      </c>
      <c r="J152" s="74" t="s">
        <v>24</v>
      </c>
      <c r="K152" s="74" t="s">
        <v>339</v>
      </c>
      <c r="L152" s="74" t="s">
        <v>340</v>
      </c>
      <c r="M152" s="75" t="s">
        <v>341</v>
      </c>
      <c r="N152" s="73" t="s">
        <v>20</v>
      </c>
      <c r="O152" s="74" t="s">
        <v>21</v>
      </c>
      <c r="P152" s="74" t="s">
        <v>22</v>
      </c>
      <c r="Q152" s="74" t="s">
        <v>23</v>
      </c>
      <c r="R152" s="74" t="s">
        <v>24</v>
      </c>
      <c r="S152" s="74" t="s">
        <v>339</v>
      </c>
      <c r="T152" s="74" t="s">
        <v>340</v>
      </c>
      <c r="U152" s="75" t="s">
        <v>341</v>
      </c>
    </row>
    <row r="153" spans="1:21" ht="15.75" customHeight="1">
      <c r="A153" s="27">
        <v>1</v>
      </c>
      <c r="B153" s="183" t="s">
        <v>25</v>
      </c>
      <c r="C153" s="29">
        <f>C186</f>
        <v>2</v>
      </c>
      <c r="D153" s="30">
        <f>D186</f>
        <v>5</v>
      </c>
      <c r="E153" s="190">
        <f>C153+D153</f>
        <v>7</v>
      </c>
      <c r="F153" s="30">
        <f>F186</f>
        <v>2</v>
      </c>
      <c r="G153" s="30">
        <f t="shared" ref="G153:L153" si="20">G186</f>
        <v>0</v>
      </c>
      <c r="H153" s="30">
        <f t="shared" si="20"/>
        <v>2</v>
      </c>
      <c r="I153" s="30">
        <f t="shared" si="20"/>
        <v>1</v>
      </c>
      <c r="J153" s="30">
        <f t="shared" si="20"/>
        <v>2</v>
      </c>
      <c r="K153" s="30">
        <f t="shared" si="20"/>
        <v>0</v>
      </c>
      <c r="L153" s="30">
        <f t="shared" si="20"/>
        <v>0</v>
      </c>
      <c r="M153" s="190">
        <f>SUM(F153:L153)</f>
        <v>7</v>
      </c>
      <c r="N153" s="30">
        <f t="shared" ref="N153:T153" si="21">N186</f>
        <v>2</v>
      </c>
      <c r="O153" s="30">
        <f t="shared" si="21"/>
        <v>1</v>
      </c>
      <c r="P153" s="30">
        <f t="shared" si="21"/>
        <v>0</v>
      </c>
      <c r="Q153" s="30">
        <f t="shared" si="21"/>
        <v>0</v>
      </c>
      <c r="R153" s="30">
        <f t="shared" si="21"/>
        <v>4</v>
      </c>
      <c r="S153" s="30">
        <f t="shared" si="21"/>
        <v>0</v>
      </c>
      <c r="T153" s="30">
        <f t="shared" si="21"/>
        <v>0</v>
      </c>
      <c r="U153" s="190">
        <f>SUM(N153:T153)</f>
        <v>7</v>
      </c>
    </row>
    <row r="154" spans="1:21" ht="15.75" customHeight="1">
      <c r="A154" s="27">
        <v>2</v>
      </c>
      <c r="B154" s="184" t="s">
        <v>27</v>
      </c>
      <c r="C154" s="29">
        <f>C204</f>
        <v>13</v>
      </c>
      <c r="D154" s="248">
        <f>D204</f>
        <v>14</v>
      </c>
      <c r="E154" s="190">
        <f t="shared" ref="E154:E167" si="22">C154+D154</f>
        <v>27</v>
      </c>
      <c r="F154" s="248">
        <f>F204</f>
        <v>2</v>
      </c>
      <c r="G154" s="248">
        <f t="shared" ref="G154:L154" si="23">G204</f>
        <v>0</v>
      </c>
      <c r="H154" s="248">
        <f t="shared" si="23"/>
        <v>9</v>
      </c>
      <c r="I154" s="248">
        <f t="shared" si="23"/>
        <v>4</v>
      </c>
      <c r="J154" s="248">
        <f t="shared" si="23"/>
        <v>7</v>
      </c>
      <c r="K154" s="248">
        <f t="shared" si="23"/>
        <v>5</v>
      </c>
      <c r="L154" s="248">
        <f t="shared" si="23"/>
        <v>0</v>
      </c>
      <c r="M154" s="190">
        <f t="shared" ref="M154:M167" si="24">SUM(F154:L154)</f>
        <v>27</v>
      </c>
      <c r="N154" s="248">
        <f t="shared" ref="N154:T154" si="25">N204</f>
        <v>16</v>
      </c>
      <c r="O154" s="248">
        <f t="shared" si="25"/>
        <v>4</v>
      </c>
      <c r="P154" s="248">
        <f t="shared" si="25"/>
        <v>3</v>
      </c>
      <c r="Q154" s="248">
        <f t="shared" si="25"/>
        <v>0</v>
      </c>
      <c r="R154" s="248">
        <f t="shared" si="25"/>
        <v>4</v>
      </c>
      <c r="S154" s="248">
        <f t="shared" si="25"/>
        <v>0</v>
      </c>
      <c r="T154" s="248">
        <f t="shared" si="25"/>
        <v>0</v>
      </c>
      <c r="U154" s="190">
        <f t="shared" ref="U154:U167" si="26">SUM(N154:T154)</f>
        <v>27</v>
      </c>
    </row>
    <row r="155" spans="1:21" ht="15.75" customHeight="1">
      <c r="A155" s="27">
        <v>3</v>
      </c>
      <c r="B155" s="184" t="s">
        <v>28</v>
      </c>
      <c r="C155" s="29">
        <f>C223</f>
        <v>18</v>
      </c>
      <c r="D155" s="248">
        <f>D223</f>
        <v>20</v>
      </c>
      <c r="E155" s="190">
        <f t="shared" si="22"/>
        <v>38</v>
      </c>
      <c r="F155" s="248">
        <f>F223</f>
        <v>7</v>
      </c>
      <c r="G155" s="248">
        <f t="shared" ref="G155:L155" si="27">G223</f>
        <v>0</v>
      </c>
      <c r="H155" s="248">
        <f t="shared" si="27"/>
        <v>3</v>
      </c>
      <c r="I155" s="248">
        <f t="shared" si="27"/>
        <v>18</v>
      </c>
      <c r="J155" s="248">
        <f t="shared" si="27"/>
        <v>7</v>
      </c>
      <c r="K155" s="248">
        <f t="shared" si="27"/>
        <v>2</v>
      </c>
      <c r="L155" s="248">
        <f t="shared" si="27"/>
        <v>1</v>
      </c>
      <c r="M155" s="190">
        <f t="shared" si="24"/>
        <v>38</v>
      </c>
      <c r="N155" s="248">
        <f t="shared" ref="N155:T155" si="28">N223</f>
        <v>20</v>
      </c>
      <c r="O155" s="248">
        <f t="shared" si="28"/>
        <v>4</v>
      </c>
      <c r="P155" s="248">
        <f t="shared" si="28"/>
        <v>7</v>
      </c>
      <c r="Q155" s="248">
        <f t="shared" si="28"/>
        <v>3</v>
      </c>
      <c r="R155" s="248">
        <f t="shared" si="28"/>
        <v>3</v>
      </c>
      <c r="S155" s="248">
        <f t="shared" si="28"/>
        <v>1</v>
      </c>
      <c r="T155" s="248">
        <f t="shared" si="28"/>
        <v>0</v>
      </c>
      <c r="U155" s="190">
        <f t="shared" si="26"/>
        <v>38</v>
      </c>
    </row>
    <row r="156" spans="1:21" ht="15.75" customHeight="1">
      <c r="A156" s="27">
        <v>4</v>
      </c>
      <c r="B156" s="184" t="s">
        <v>29</v>
      </c>
      <c r="C156" s="29">
        <f>C243</f>
        <v>4</v>
      </c>
      <c r="D156" s="248">
        <f>D243</f>
        <v>3</v>
      </c>
      <c r="E156" s="190">
        <f t="shared" si="22"/>
        <v>7</v>
      </c>
      <c r="F156" s="248">
        <f>F243</f>
        <v>4</v>
      </c>
      <c r="G156" s="248">
        <f t="shared" ref="G156:L156" si="29">G243</f>
        <v>0</v>
      </c>
      <c r="H156" s="248">
        <f t="shared" si="29"/>
        <v>0</v>
      </c>
      <c r="I156" s="248">
        <f t="shared" si="29"/>
        <v>1</v>
      </c>
      <c r="J156" s="248">
        <f t="shared" si="29"/>
        <v>1</v>
      </c>
      <c r="K156" s="248">
        <f t="shared" si="29"/>
        <v>0</v>
      </c>
      <c r="L156" s="248">
        <f t="shared" si="29"/>
        <v>1</v>
      </c>
      <c r="M156" s="190">
        <f t="shared" si="24"/>
        <v>7</v>
      </c>
      <c r="N156" s="248">
        <f t="shared" ref="N156:T156" si="30">N243</f>
        <v>1</v>
      </c>
      <c r="O156" s="248">
        <f t="shared" si="30"/>
        <v>0</v>
      </c>
      <c r="P156" s="248">
        <f t="shared" si="30"/>
        <v>2</v>
      </c>
      <c r="Q156" s="248">
        <f t="shared" si="30"/>
        <v>1</v>
      </c>
      <c r="R156" s="248">
        <f t="shared" si="30"/>
        <v>3</v>
      </c>
      <c r="S156" s="248">
        <f t="shared" si="30"/>
        <v>0</v>
      </c>
      <c r="T156" s="248">
        <f t="shared" si="30"/>
        <v>0</v>
      </c>
      <c r="U156" s="190">
        <f t="shared" si="26"/>
        <v>7</v>
      </c>
    </row>
    <row r="157" spans="1:21" ht="15.75" customHeight="1">
      <c r="A157" s="27">
        <v>5</v>
      </c>
      <c r="B157" s="184" t="s">
        <v>30</v>
      </c>
      <c r="C157" s="29">
        <f>C264</f>
        <v>12</v>
      </c>
      <c r="D157" s="248">
        <f>D264</f>
        <v>9</v>
      </c>
      <c r="E157" s="190">
        <f t="shared" si="22"/>
        <v>21</v>
      </c>
      <c r="F157" s="248">
        <f>F264</f>
        <v>5</v>
      </c>
      <c r="G157" s="248">
        <f t="shared" ref="G157:L157" si="31">G264</f>
        <v>0</v>
      </c>
      <c r="H157" s="248">
        <f t="shared" si="31"/>
        <v>3</v>
      </c>
      <c r="I157" s="248">
        <f t="shared" si="31"/>
        <v>6</v>
      </c>
      <c r="J157" s="248">
        <f t="shared" si="31"/>
        <v>5</v>
      </c>
      <c r="K157" s="248">
        <f t="shared" si="31"/>
        <v>1</v>
      </c>
      <c r="L157" s="248">
        <f t="shared" si="31"/>
        <v>1</v>
      </c>
      <c r="M157" s="190">
        <f t="shared" si="24"/>
        <v>21</v>
      </c>
      <c r="N157" s="248">
        <f t="shared" ref="N157:T157" si="32">N264</f>
        <v>10</v>
      </c>
      <c r="O157" s="248">
        <f t="shared" si="32"/>
        <v>0</v>
      </c>
      <c r="P157" s="248">
        <f t="shared" si="32"/>
        <v>4</v>
      </c>
      <c r="Q157" s="248">
        <f t="shared" si="32"/>
        <v>4</v>
      </c>
      <c r="R157" s="248">
        <f t="shared" si="32"/>
        <v>3</v>
      </c>
      <c r="S157" s="248">
        <f t="shared" si="32"/>
        <v>0</v>
      </c>
      <c r="T157" s="248">
        <f t="shared" si="32"/>
        <v>0</v>
      </c>
      <c r="U157" s="190">
        <f t="shared" si="26"/>
        <v>21</v>
      </c>
    </row>
    <row r="158" spans="1:21" ht="15.75" customHeight="1">
      <c r="A158" s="27">
        <v>6</v>
      </c>
      <c r="B158" s="184" t="s">
        <v>31</v>
      </c>
      <c r="C158" s="29">
        <f>C285</f>
        <v>19</v>
      </c>
      <c r="D158" s="248">
        <f>D285</f>
        <v>21</v>
      </c>
      <c r="E158" s="190">
        <f t="shared" si="22"/>
        <v>40</v>
      </c>
      <c r="F158" s="248">
        <f>F285</f>
        <v>25</v>
      </c>
      <c r="G158" s="248">
        <f t="shared" ref="G158:L158" si="33">G285</f>
        <v>0</v>
      </c>
      <c r="H158" s="248">
        <f t="shared" si="33"/>
        <v>2</v>
      </c>
      <c r="I158" s="248">
        <f t="shared" si="33"/>
        <v>3</v>
      </c>
      <c r="J158" s="248">
        <f t="shared" si="33"/>
        <v>7</v>
      </c>
      <c r="K158" s="248">
        <f t="shared" si="33"/>
        <v>3</v>
      </c>
      <c r="L158" s="248">
        <f t="shared" si="33"/>
        <v>0</v>
      </c>
      <c r="M158" s="190">
        <f t="shared" si="24"/>
        <v>40</v>
      </c>
      <c r="N158" s="248">
        <f t="shared" ref="N158:T158" si="34">N285</f>
        <v>7</v>
      </c>
      <c r="O158" s="248">
        <f t="shared" si="34"/>
        <v>3</v>
      </c>
      <c r="P158" s="248">
        <f t="shared" si="34"/>
        <v>3</v>
      </c>
      <c r="Q158" s="248">
        <f t="shared" si="34"/>
        <v>4</v>
      </c>
      <c r="R158" s="248">
        <f t="shared" si="34"/>
        <v>22</v>
      </c>
      <c r="S158" s="248">
        <f t="shared" si="34"/>
        <v>1</v>
      </c>
      <c r="T158" s="248">
        <f t="shared" si="34"/>
        <v>0</v>
      </c>
      <c r="U158" s="190">
        <f t="shared" si="26"/>
        <v>40</v>
      </c>
    </row>
    <row r="159" spans="1:21" ht="15.75" customHeight="1">
      <c r="A159" s="27">
        <v>7</v>
      </c>
      <c r="B159" s="184" t="s">
        <v>32</v>
      </c>
      <c r="C159" s="29">
        <f>C301</f>
        <v>7</v>
      </c>
      <c r="D159" s="248">
        <f>D301</f>
        <v>7</v>
      </c>
      <c r="E159" s="190">
        <f t="shared" si="22"/>
        <v>14</v>
      </c>
      <c r="F159" s="248">
        <f>F301</f>
        <v>7</v>
      </c>
      <c r="G159" s="248">
        <f t="shared" ref="G159:L159" si="35">G301</f>
        <v>0</v>
      </c>
      <c r="H159" s="248">
        <f t="shared" si="35"/>
        <v>1</v>
      </c>
      <c r="I159" s="248">
        <f t="shared" si="35"/>
        <v>0</v>
      </c>
      <c r="J159" s="248">
        <f t="shared" si="35"/>
        <v>6</v>
      </c>
      <c r="K159" s="248">
        <f t="shared" si="35"/>
        <v>0</v>
      </c>
      <c r="L159" s="248">
        <f t="shared" si="35"/>
        <v>0</v>
      </c>
      <c r="M159" s="190">
        <f t="shared" si="24"/>
        <v>14</v>
      </c>
      <c r="N159" s="248">
        <f t="shared" ref="N159:T159" si="36">N301</f>
        <v>1</v>
      </c>
      <c r="O159" s="248">
        <f t="shared" si="36"/>
        <v>3</v>
      </c>
      <c r="P159" s="248">
        <f t="shared" si="36"/>
        <v>1</v>
      </c>
      <c r="Q159" s="248">
        <f t="shared" si="36"/>
        <v>2</v>
      </c>
      <c r="R159" s="248">
        <f t="shared" si="36"/>
        <v>7</v>
      </c>
      <c r="S159" s="248">
        <f t="shared" si="36"/>
        <v>0</v>
      </c>
      <c r="T159" s="248">
        <f t="shared" si="36"/>
        <v>0</v>
      </c>
      <c r="U159" s="190">
        <f t="shared" si="26"/>
        <v>14</v>
      </c>
    </row>
    <row r="160" spans="1:21" ht="15.75" customHeight="1">
      <c r="A160" s="27">
        <v>8</v>
      </c>
      <c r="B160" s="184" t="s">
        <v>33</v>
      </c>
      <c r="C160" s="29">
        <f>C319</f>
        <v>22</v>
      </c>
      <c r="D160" s="248">
        <f>D319</f>
        <v>35</v>
      </c>
      <c r="E160" s="190">
        <f t="shared" si="22"/>
        <v>57</v>
      </c>
      <c r="F160" s="248">
        <f>F319</f>
        <v>9</v>
      </c>
      <c r="G160" s="248">
        <f t="shared" ref="G160:L160" si="37">G319</f>
        <v>0</v>
      </c>
      <c r="H160" s="248">
        <f t="shared" si="37"/>
        <v>20</v>
      </c>
      <c r="I160" s="248">
        <f t="shared" si="37"/>
        <v>5</v>
      </c>
      <c r="J160" s="248">
        <f t="shared" si="37"/>
        <v>12</v>
      </c>
      <c r="K160" s="248">
        <f t="shared" si="37"/>
        <v>10</v>
      </c>
      <c r="L160" s="248">
        <f t="shared" si="37"/>
        <v>1</v>
      </c>
      <c r="M160" s="190">
        <f t="shared" si="24"/>
        <v>57</v>
      </c>
      <c r="N160" s="248">
        <f t="shared" ref="N160:T160" si="38">N319</f>
        <v>27</v>
      </c>
      <c r="O160" s="248">
        <f t="shared" si="38"/>
        <v>7</v>
      </c>
      <c r="P160" s="248">
        <f t="shared" si="38"/>
        <v>8</v>
      </c>
      <c r="Q160" s="248">
        <f t="shared" si="38"/>
        <v>3</v>
      </c>
      <c r="R160" s="248">
        <f t="shared" si="38"/>
        <v>12</v>
      </c>
      <c r="S160" s="248">
        <f t="shared" si="38"/>
        <v>0</v>
      </c>
      <c r="T160" s="248">
        <f t="shared" si="38"/>
        <v>0</v>
      </c>
      <c r="U160" s="190">
        <f t="shared" si="26"/>
        <v>57</v>
      </c>
    </row>
    <row r="161" spans="1:21" ht="15.75" customHeight="1">
      <c r="A161" s="27">
        <v>9</v>
      </c>
      <c r="B161" s="184" t="s">
        <v>34</v>
      </c>
      <c r="C161" s="29">
        <f>C331</f>
        <v>6</v>
      </c>
      <c r="D161" s="248">
        <f>D331</f>
        <v>10</v>
      </c>
      <c r="E161" s="190">
        <f t="shared" si="22"/>
        <v>16</v>
      </c>
      <c r="F161" s="248">
        <f>F331</f>
        <v>3</v>
      </c>
      <c r="G161" s="248">
        <f t="shared" ref="G161:L161" si="39">G331</f>
        <v>0</v>
      </c>
      <c r="H161" s="248">
        <f t="shared" si="39"/>
        <v>6</v>
      </c>
      <c r="I161" s="248">
        <f t="shared" si="39"/>
        <v>2</v>
      </c>
      <c r="J161" s="248">
        <f t="shared" si="39"/>
        <v>2</v>
      </c>
      <c r="K161" s="248">
        <f t="shared" si="39"/>
        <v>2</v>
      </c>
      <c r="L161" s="248">
        <f t="shared" si="39"/>
        <v>1</v>
      </c>
      <c r="M161" s="190">
        <f t="shared" si="24"/>
        <v>16</v>
      </c>
      <c r="N161" s="248">
        <f t="shared" ref="N161:T161" si="40">N331</f>
        <v>7</v>
      </c>
      <c r="O161" s="248">
        <f t="shared" si="40"/>
        <v>2</v>
      </c>
      <c r="P161" s="248">
        <f t="shared" si="40"/>
        <v>6</v>
      </c>
      <c r="Q161" s="248">
        <f t="shared" si="40"/>
        <v>1</v>
      </c>
      <c r="R161" s="248">
        <f t="shared" si="40"/>
        <v>0</v>
      </c>
      <c r="S161" s="248">
        <f t="shared" si="40"/>
        <v>0</v>
      </c>
      <c r="T161" s="248">
        <f t="shared" si="40"/>
        <v>0</v>
      </c>
      <c r="U161" s="190">
        <f t="shared" si="26"/>
        <v>16</v>
      </c>
    </row>
    <row r="162" spans="1:21" ht="15.75" customHeight="1">
      <c r="A162" s="27">
        <v>10</v>
      </c>
      <c r="B162" s="184" t="s">
        <v>35</v>
      </c>
      <c r="C162" s="29">
        <f>C349</f>
        <v>9</v>
      </c>
      <c r="D162" s="248">
        <f>D349</f>
        <v>11</v>
      </c>
      <c r="E162" s="190">
        <f t="shared" si="22"/>
        <v>20</v>
      </c>
      <c r="F162" s="248">
        <f>F349</f>
        <v>1</v>
      </c>
      <c r="G162" s="248">
        <f t="shared" ref="G162:L162" si="41">G349</f>
        <v>0</v>
      </c>
      <c r="H162" s="248">
        <f t="shared" si="41"/>
        <v>4</v>
      </c>
      <c r="I162" s="248">
        <f t="shared" si="41"/>
        <v>1</v>
      </c>
      <c r="J162" s="248">
        <f t="shared" si="41"/>
        <v>7</v>
      </c>
      <c r="K162" s="248">
        <f t="shared" si="41"/>
        <v>7</v>
      </c>
      <c r="L162" s="248">
        <f t="shared" si="41"/>
        <v>0</v>
      </c>
      <c r="M162" s="190">
        <f t="shared" si="24"/>
        <v>20</v>
      </c>
      <c r="N162" s="248">
        <f t="shared" ref="N162:T162" si="42">N349</f>
        <v>9</v>
      </c>
      <c r="O162" s="248">
        <f t="shared" si="42"/>
        <v>3</v>
      </c>
      <c r="P162" s="248">
        <f t="shared" si="42"/>
        <v>6</v>
      </c>
      <c r="Q162" s="248">
        <f t="shared" si="42"/>
        <v>1</v>
      </c>
      <c r="R162" s="248">
        <f t="shared" si="42"/>
        <v>1</v>
      </c>
      <c r="S162" s="248">
        <f t="shared" si="42"/>
        <v>0</v>
      </c>
      <c r="T162" s="248">
        <f t="shared" si="42"/>
        <v>0</v>
      </c>
      <c r="U162" s="190">
        <f t="shared" si="26"/>
        <v>20</v>
      </c>
    </row>
    <row r="163" spans="1:21" ht="15.75" customHeight="1">
      <c r="A163" s="27">
        <v>11</v>
      </c>
      <c r="B163" s="184" t="s">
        <v>36</v>
      </c>
      <c r="C163" s="29">
        <f>C360</f>
        <v>4</v>
      </c>
      <c r="D163" s="248">
        <f>D360</f>
        <v>6</v>
      </c>
      <c r="E163" s="190">
        <f t="shared" si="22"/>
        <v>10</v>
      </c>
      <c r="F163" s="248">
        <f>F360</f>
        <v>2</v>
      </c>
      <c r="G163" s="248">
        <f t="shared" ref="G163:L163" si="43">G360</f>
        <v>0</v>
      </c>
      <c r="H163" s="248">
        <f t="shared" si="43"/>
        <v>2</v>
      </c>
      <c r="I163" s="248">
        <f t="shared" si="43"/>
        <v>1</v>
      </c>
      <c r="J163" s="248">
        <f t="shared" si="43"/>
        <v>2</v>
      </c>
      <c r="K163" s="248">
        <f t="shared" si="43"/>
        <v>3</v>
      </c>
      <c r="L163" s="248">
        <f t="shared" si="43"/>
        <v>0</v>
      </c>
      <c r="M163" s="190">
        <f t="shared" si="24"/>
        <v>10</v>
      </c>
      <c r="N163" s="248">
        <f t="shared" ref="N163:T163" si="44">N360</f>
        <v>7</v>
      </c>
      <c r="O163" s="248">
        <f t="shared" si="44"/>
        <v>1</v>
      </c>
      <c r="P163" s="248">
        <f t="shared" si="44"/>
        <v>0</v>
      </c>
      <c r="Q163" s="248">
        <f t="shared" si="44"/>
        <v>0</v>
      </c>
      <c r="R163" s="248">
        <f t="shared" si="44"/>
        <v>2</v>
      </c>
      <c r="S163" s="248">
        <f t="shared" si="44"/>
        <v>0</v>
      </c>
      <c r="T163" s="248">
        <f t="shared" si="44"/>
        <v>0</v>
      </c>
      <c r="U163" s="190">
        <f t="shared" si="26"/>
        <v>10</v>
      </c>
    </row>
    <row r="164" spans="1:21" ht="15.75" customHeight="1">
      <c r="A164" s="27">
        <v>12</v>
      </c>
      <c r="B164" s="184" t="s">
        <v>37</v>
      </c>
      <c r="C164" s="29">
        <f>C378</f>
        <v>10</v>
      </c>
      <c r="D164" s="248">
        <f>D378</f>
        <v>18</v>
      </c>
      <c r="E164" s="190">
        <f t="shared" si="22"/>
        <v>28</v>
      </c>
      <c r="F164" s="248">
        <f>F378</f>
        <v>4</v>
      </c>
      <c r="G164" s="248">
        <f t="shared" ref="G164:L164" si="45">G378</f>
        <v>0</v>
      </c>
      <c r="H164" s="248">
        <f t="shared" si="45"/>
        <v>8</v>
      </c>
      <c r="I164" s="248">
        <f t="shared" si="45"/>
        <v>3</v>
      </c>
      <c r="J164" s="248">
        <f t="shared" si="45"/>
        <v>10</v>
      </c>
      <c r="K164" s="248">
        <f t="shared" si="45"/>
        <v>2</v>
      </c>
      <c r="L164" s="248">
        <f t="shared" si="45"/>
        <v>1</v>
      </c>
      <c r="M164" s="190">
        <f t="shared" si="24"/>
        <v>28</v>
      </c>
      <c r="N164" s="248">
        <f t="shared" ref="N164:T164" si="46">N378</f>
        <v>10</v>
      </c>
      <c r="O164" s="248">
        <f t="shared" si="46"/>
        <v>4</v>
      </c>
      <c r="P164" s="248">
        <f t="shared" si="46"/>
        <v>8</v>
      </c>
      <c r="Q164" s="248">
        <f t="shared" si="46"/>
        <v>2</v>
      </c>
      <c r="R164" s="248">
        <f t="shared" si="46"/>
        <v>3</v>
      </c>
      <c r="S164" s="248">
        <f t="shared" si="46"/>
        <v>1</v>
      </c>
      <c r="T164" s="248">
        <f t="shared" si="46"/>
        <v>0</v>
      </c>
      <c r="U164" s="190">
        <f t="shared" si="26"/>
        <v>28</v>
      </c>
    </row>
    <row r="165" spans="1:21" ht="15.75" customHeight="1">
      <c r="A165" s="27">
        <v>13</v>
      </c>
      <c r="B165" s="184" t="s">
        <v>38</v>
      </c>
      <c r="C165" s="29">
        <f>C392</f>
        <v>5</v>
      </c>
      <c r="D165" s="248">
        <f>D392</f>
        <v>7</v>
      </c>
      <c r="E165" s="190">
        <f t="shared" si="22"/>
        <v>12</v>
      </c>
      <c r="F165" s="248">
        <f>F392</f>
        <v>7</v>
      </c>
      <c r="G165" s="248">
        <f t="shared" ref="G165:L165" si="47">G392</f>
        <v>0</v>
      </c>
      <c r="H165" s="248">
        <f t="shared" si="47"/>
        <v>1</v>
      </c>
      <c r="I165" s="248">
        <f t="shared" si="47"/>
        <v>1</v>
      </c>
      <c r="J165" s="248">
        <f t="shared" si="47"/>
        <v>2</v>
      </c>
      <c r="K165" s="248">
        <f t="shared" si="47"/>
        <v>1</v>
      </c>
      <c r="L165" s="248">
        <f t="shared" si="47"/>
        <v>0</v>
      </c>
      <c r="M165" s="190">
        <f t="shared" si="24"/>
        <v>12</v>
      </c>
      <c r="N165" s="248">
        <f t="shared" ref="N165:T165" si="48">N392</f>
        <v>3</v>
      </c>
      <c r="O165" s="248">
        <f t="shared" si="48"/>
        <v>0</v>
      </c>
      <c r="P165" s="248">
        <f t="shared" si="48"/>
        <v>2</v>
      </c>
      <c r="Q165" s="248">
        <f t="shared" si="48"/>
        <v>4</v>
      </c>
      <c r="R165" s="248">
        <f t="shared" si="48"/>
        <v>3</v>
      </c>
      <c r="S165" s="248">
        <f t="shared" si="48"/>
        <v>0</v>
      </c>
      <c r="T165" s="248">
        <f t="shared" si="48"/>
        <v>0</v>
      </c>
      <c r="U165" s="190">
        <f t="shared" si="26"/>
        <v>12</v>
      </c>
    </row>
    <row r="166" spans="1:21" ht="15.75" customHeight="1">
      <c r="A166" s="27">
        <v>14</v>
      </c>
      <c r="B166" s="184" t="s">
        <v>39</v>
      </c>
      <c r="C166" s="29">
        <f>C414</f>
        <v>29</v>
      </c>
      <c r="D166" s="248">
        <f>D414</f>
        <v>35</v>
      </c>
      <c r="E166" s="190">
        <f t="shared" si="22"/>
        <v>64</v>
      </c>
      <c r="F166" s="248">
        <f>F414</f>
        <v>23</v>
      </c>
      <c r="G166" s="248">
        <f t="shared" ref="G166:L166" si="49">G414</f>
        <v>3</v>
      </c>
      <c r="H166" s="248">
        <f t="shared" si="49"/>
        <v>3</v>
      </c>
      <c r="I166" s="248">
        <f t="shared" si="49"/>
        <v>1</v>
      </c>
      <c r="J166" s="248">
        <f t="shared" si="49"/>
        <v>15</v>
      </c>
      <c r="K166" s="248">
        <f t="shared" si="49"/>
        <v>14</v>
      </c>
      <c r="L166" s="248">
        <f t="shared" si="49"/>
        <v>5</v>
      </c>
      <c r="M166" s="190">
        <f t="shared" si="24"/>
        <v>64</v>
      </c>
      <c r="N166" s="248">
        <f t="shared" ref="N166:T166" si="50">N414</f>
        <v>5</v>
      </c>
      <c r="O166" s="248">
        <f t="shared" si="50"/>
        <v>4</v>
      </c>
      <c r="P166" s="248">
        <f t="shared" si="50"/>
        <v>22</v>
      </c>
      <c r="Q166" s="248">
        <f t="shared" si="50"/>
        <v>9</v>
      </c>
      <c r="R166" s="248">
        <f t="shared" si="50"/>
        <v>20</v>
      </c>
      <c r="S166" s="248">
        <f t="shared" si="50"/>
        <v>4</v>
      </c>
      <c r="T166" s="248">
        <f t="shared" si="50"/>
        <v>0</v>
      </c>
      <c r="U166" s="190">
        <f t="shared" si="26"/>
        <v>64</v>
      </c>
    </row>
    <row r="167" spans="1:21" ht="15.75" customHeight="1" thickBot="1">
      <c r="A167" s="27">
        <v>15</v>
      </c>
      <c r="B167" s="185" t="s">
        <v>40</v>
      </c>
      <c r="C167" s="29">
        <f>C433</f>
        <v>9</v>
      </c>
      <c r="D167" s="248">
        <f>D433</f>
        <v>18</v>
      </c>
      <c r="E167" s="190">
        <f t="shared" si="22"/>
        <v>27</v>
      </c>
      <c r="F167" s="248">
        <f>F433</f>
        <v>4</v>
      </c>
      <c r="G167" s="248">
        <f t="shared" ref="G167:L167" si="51">G433</f>
        <v>1</v>
      </c>
      <c r="H167" s="248">
        <f t="shared" si="51"/>
        <v>6</v>
      </c>
      <c r="I167" s="248">
        <f t="shared" si="51"/>
        <v>2</v>
      </c>
      <c r="J167" s="248">
        <f t="shared" si="51"/>
        <v>8</v>
      </c>
      <c r="K167" s="248">
        <f t="shared" si="51"/>
        <v>6</v>
      </c>
      <c r="L167" s="248">
        <f t="shared" si="51"/>
        <v>0</v>
      </c>
      <c r="M167" s="190">
        <f t="shared" si="24"/>
        <v>27</v>
      </c>
      <c r="N167" s="248">
        <f t="shared" ref="N167:T167" si="52">N433</f>
        <v>11</v>
      </c>
      <c r="O167" s="248">
        <f t="shared" si="52"/>
        <v>3</v>
      </c>
      <c r="P167" s="248">
        <f t="shared" si="52"/>
        <v>9</v>
      </c>
      <c r="Q167" s="248">
        <f t="shared" si="52"/>
        <v>1</v>
      </c>
      <c r="R167" s="248">
        <f t="shared" si="52"/>
        <v>2</v>
      </c>
      <c r="S167" s="248">
        <f t="shared" si="52"/>
        <v>1</v>
      </c>
      <c r="T167" s="248">
        <f t="shared" si="52"/>
        <v>0</v>
      </c>
      <c r="U167" s="190">
        <f t="shared" si="26"/>
        <v>27</v>
      </c>
    </row>
    <row r="168" spans="1:21" ht="15.75" customHeight="1" thickBot="1">
      <c r="A168" s="304" t="s">
        <v>445</v>
      </c>
      <c r="B168" s="284"/>
      <c r="C168" s="249">
        <f>SUM(C153:C167)</f>
        <v>169</v>
      </c>
      <c r="D168" s="250">
        <f t="shared" ref="D168:U168" si="53">SUM(D153:D167)</f>
        <v>219</v>
      </c>
      <c r="E168" s="251">
        <f t="shared" si="53"/>
        <v>388</v>
      </c>
      <c r="F168" s="249">
        <f t="shared" si="53"/>
        <v>105</v>
      </c>
      <c r="G168" s="250">
        <f t="shared" si="53"/>
        <v>4</v>
      </c>
      <c r="H168" s="250">
        <f t="shared" si="53"/>
        <v>70</v>
      </c>
      <c r="I168" s="250">
        <f t="shared" si="53"/>
        <v>49</v>
      </c>
      <c r="J168" s="250">
        <f t="shared" si="53"/>
        <v>93</v>
      </c>
      <c r="K168" s="250">
        <f t="shared" si="53"/>
        <v>56</v>
      </c>
      <c r="L168" s="250">
        <f t="shared" si="53"/>
        <v>11</v>
      </c>
      <c r="M168" s="251">
        <f t="shared" si="53"/>
        <v>388</v>
      </c>
      <c r="N168" s="249">
        <f t="shared" si="53"/>
        <v>136</v>
      </c>
      <c r="O168" s="250">
        <f t="shared" si="53"/>
        <v>39</v>
      </c>
      <c r="P168" s="250">
        <f t="shared" si="53"/>
        <v>81</v>
      </c>
      <c r="Q168" s="250">
        <f t="shared" si="53"/>
        <v>35</v>
      </c>
      <c r="R168" s="250">
        <f t="shared" si="53"/>
        <v>89</v>
      </c>
      <c r="S168" s="250">
        <f t="shared" si="53"/>
        <v>8</v>
      </c>
      <c r="T168" s="250">
        <f t="shared" si="53"/>
        <v>0</v>
      </c>
      <c r="U168" s="251">
        <f t="shared" si="53"/>
        <v>388</v>
      </c>
    </row>
    <row r="169" spans="1:21" ht="15.75" customHeight="1">
      <c r="A169" s="56"/>
      <c r="B169" s="57"/>
    </row>
    <row r="170" spans="1:21" ht="15.75" customHeight="1">
      <c r="A170" s="56"/>
      <c r="B170" s="57"/>
    </row>
    <row r="171" spans="1:21" ht="15.75" customHeight="1">
      <c r="A171" s="175" t="s">
        <v>43</v>
      </c>
      <c r="B171" s="100" t="s">
        <v>44</v>
      </c>
      <c r="C171" t="str">
        <f t="shared" ref="C171:C185" si="54">IFERROR(VLOOKUP(B171,kelamin,2,0)," ")</f>
        <v xml:space="preserve"> </v>
      </c>
      <c r="D171" t="str">
        <f t="shared" ref="D171:D185" si="55">IFERROR(VLOOKUP(B171,kelamin,3,0)," ")</f>
        <v xml:space="preserve"> </v>
      </c>
      <c r="E171">
        <f>SUM(C171:D171)</f>
        <v>0</v>
      </c>
      <c r="F171" t="str">
        <f t="shared" ref="F171:F185" si="56">IFERROR(VLOOKUP(B171,pekerjaan,10,0)," ")</f>
        <v xml:space="preserve"> </v>
      </c>
      <c r="G171" t="str">
        <f t="shared" ref="G171:G185" si="57">IFERROR(VLOOKUP(B171,pekerjaan,12,0)," ")</f>
        <v xml:space="preserve"> </v>
      </c>
      <c r="H171" t="str">
        <f t="shared" ref="H171:H185" si="58">IFERROR(VLOOKUP(B171,pekerjaan,3,0)," ")</f>
        <v xml:space="preserve"> </v>
      </c>
      <c r="I171" t="str">
        <f t="shared" ref="I171:I185" si="59">IFERROR(VLOOKUP(B171,pekerjaan,9,0)," ")</f>
        <v xml:space="preserve"> </v>
      </c>
      <c r="J171" t="str">
        <f t="shared" ref="J171:J185" si="60">IFERROR(VLOOKUP(B171,pekerjaan,8,0)," ")</f>
        <v xml:space="preserve"> </v>
      </c>
      <c r="K171" t="str">
        <f t="shared" ref="K171:K185" si="61">IFERROR(VLOOKUP(B171,pekerjaan,4,0)," ")</f>
        <v xml:space="preserve"> </v>
      </c>
      <c r="L171" t="str">
        <f t="shared" ref="L171:L185" si="62">IFERROR(VLOOKUP(B171,pekerjaan,11,0)," ")</f>
        <v xml:space="preserve"> </v>
      </c>
      <c r="M171">
        <f>SUM(F171:L171)</f>
        <v>0</v>
      </c>
      <c r="N171" t="str">
        <f t="shared" ref="N171:N185" si="63">IFERROR(VLOOKUP(B171,sekolah,5,0)," ")</f>
        <v xml:space="preserve"> </v>
      </c>
      <c r="O171" t="str">
        <f t="shared" ref="O171:O185" si="64">IFERROR(VLOOKUP(B171,sekolah,7,0)," ")</f>
        <v xml:space="preserve"> </v>
      </c>
      <c r="P171" t="str">
        <f t="shared" ref="P171:P185" si="65">IFERROR(VLOOKUP(B171,sekolah,6,0)," ")</f>
        <v xml:space="preserve"> </v>
      </c>
      <c r="Q171" t="str">
        <f t="shared" ref="Q171:Q185" si="66">IFERROR(VLOOKUP(B171,sekolah,2,0)," ")</f>
        <v xml:space="preserve"> </v>
      </c>
      <c r="R171" t="str">
        <f t="shared" ref="R171:R185" si="67">IFERROR(VLOOKUP(B171,sekolah,3,0)," ")</f>
        <v xml:space="preserve"> </v>
      </c>
      <c r="S171" t="str">
        <f t="shared" ref="S171:S185" si="68">IFERROR(VLOOKUP(B171,sekolah,4,0)," ")</f>
        <v xml:space="preserve"> </v>
      </c>
      <c r="U171">
        <f>SUM(N171:T171)</f>
        <v>0</v>
      </c>
    </row>
    <row r="172" spans="1:21" ht="15.75" customHeight="1">
      <c r="A172" s="175" t="s">
        <v>45</v>
      </c>
      <c r="B172" s="100" t="s">
        <v>46</v>
      </c>
      <c r="C172" t="str">
        <f t="shared" si="54"/>
        <v xml:space="preserve"> </v>
      </c>
      <c r="D172" t="str">
        <f t="shared" si="55"/>
        <v xml:space="preserve"> </v>
      </c>
      <c r="E172">
        <f t="shared" ref="E172:E186" si="69">SUM(C172:D172)</f>
        <v>0</v>
      </c>
      <c r="F172" t="str">
        <f t="shared" si="56"/>
        <v xml:space="preserve"> </v>
      </c>
      <c r="G172" t="str">
        <f t="shared" si="57"/>
        <v xml:space="preserve"> </v>
      </c>
      <c r="H172" t="str">
        <f t="shared" si="58"/>
        <v xml:space="preserve"> </v>
      </c>
      <c r="I172" t="str">
        <f t="shared" si="59"/>
        <v xml:space="preserve"> </v>
      </c>
      <c r="J172" t="str">
        <f t="shared" si="60"/>
        <v xml:space="preserve"> </v>
      </c>
      <c r="K172" t="str">
        <f t="shared" si="61"/>
        <v xml:space="preserve"> </v>
      </c>
      <c r="L172" t="str">
        <f t="shared" si="62"/>
        <v xml:space="preserve"> </v>
      </c>
      <c r="M172">
        <f t="shared" ref="M172:M235" si="70">SUM(F172:L172)</f>
        <v>0</v>
      </c>
      <c r="N172" t="str">
        <f t="shared" si="63"/>
        <v xml:space="preserve"> </v>
      </c>
      <c r="O172" t="str">
        <f t="shared" si="64"/>
        <v xml:space="preserve"> </v>
      </c>
      <c r="P172" t="str">
        <f t="shared" si="65"/>
        <v xml:space="preserve"> </v>
      </c>
      <c r="Q172" t="str">
        <f t="shared" si="66"/>
        <v xml:space="preserve"> </v>
      </c>
      <c r="R172" t="str">
        <f t="shared" si="67"/>
        <v xml:space="preserve"> </v>
      </c>
      <c r="S172" t="str">
        <f t="shared" si="68"/>
        <v xml:space="preserve"> </v>
      </c>
      <c r="U172">
        <f t="shared" ref="U172:U235" si="71">SUM(N172:T172)</f>
        <v>0</v>
      </c>
    </row>
    <row r="173" spans="1:21" ht="15.75" customHeight="1">
      <c r="A173" s="175" t="s">
        <v>47</v>
      </c>
      <c r="B173" s="100" t="s">
        <v>48</v>
      </c>
      <c r="C173">
        <f t="shared" si="54"/>
        <v>1</v>
      </c>
      <c r="D173">
        <f t="shared" si="55"/>
        <v>0</v>
      </c>
      <c r="E173">
        <f t="shared" si="69"/>
        <v>1</v>
      </c>
      <c r="F173">
        <f t="shared" si="56"/>
        <v>0</v>
      </c>
      <c r="G173">
        <f t="shared" si="57"/>
        <v>0</v>
      </c>
      <c r="H173">
        <f t="shared" si="58"/>
        <v>0</v>
      </c>
      <c r="I173">
        <f t="shared" si="59"/>
        <v>1</v>
      </c>
      <c r="J173">
        <f t="shared" si="60"/>
        <v>0</v>
      </c>
      <c r="K173">
        <f t="shared" si="61"/>
        <v>0</v>
      </c>
      <c r="L173">
        <f t="shared" si="62"/>
        <v>0</v>
      </c>
      <c r="M173">
        <f t="shared" si="70"/>
        <v>1</v>
      </c>
      <c r="N173">
        <f t="shared" si="63"/>
        <v>0</v>
      </c>
      <c r="O173">
        <f t="shared" si="64"/>
        <v>1</v>
      </c>
      <c r="P173">
        <f t="shared" si="65"/>
        <v>0</v>
      </c>
      <c r="Q173">
        <f t="shared" si="66"/>
        <v>0</v>
      </c>
      <c r="R173">
        <f t="shared" si="67"/>
        <v>0</v>
      </c>
      <c r="S173">
        <f t="shared" si="68"/>
        <v>0</v>
      </c>
      <c r="U173">
        <f t="shared" si="71"/>
        <v>1</v>
      </c>
    </row>
    <row r="174" spans="1:21" ht="15.75" customHeight="1">
      <c r="A174" s="175" t="s">
        <v>49</v>
      </c>
      <c r="B174" s="100" t="s">
        <v>50</v>
      </c>
      <c r="C174" t="str">
        <f t="shared" si="54"/>
        <v xml:space="preserve"> </v>
      </c>
      <c r="D174" t="str">
        <f t="shared" si="55"/>
        <v xml:space="preserve"> </v>
      </c>
      <c r="E174">
        <f t="shared" si="69"/>
        <v>0</v>
      </c>
      <c r="F174" t="str">
        <f t="shared" si="56"/>
        <v xml:space="preserve"> </v>
      </c>
      <c r="G174" t="str">
        <f t="shared" si="57"/>
        <v xml:space="preserve"> </v>
      </c>
      <c r="H174" t="str">
        <f t="shared" si="58"/>
        <v xml:space="preserve"> </v>
      </c>
      <c r="I174" t="str">
        <f t="shared" si="59"/>
        <v xml:space="preserve"> </v>
      </c>
      <c r="J174" t="str">
        <f t="shared" si="60"/>
        <v xml:space="preserve"> </v>
      </c>
      <c r="K174" t="str">
        <f t="shared" si="61"/>
        <v xml:space="preserve"> </v>
      </c>
      <c r="L174" t="str">
        <f t="shared" si="62"/>
        <v xml:space="preserve"> </v>
      </c>
      <c r="M174">
        <f t="shared" si="70"/>
        <v>0</v>
      </c>
      <c r="N174" t="str">
        <f t="shared" si="63"/>
        <v xml:space="preserve"> </v>
      </c>
      <c r="O174" t="str">
        <f t="shared" si="64"/>
        <v xml:space="preserve"> </v>
      </c>
      <c r="P174" t="str">
        <f t="shared" si="65"/>
        <v xml:space="preserve"> </v>
      </c>
      <c r="Q174" t="str">
        <f t="shared" si="66"/>
        <v xml:space="preserve"> </v>
      </c>
      <c r="R174" t="str">
        <f t="shared" si="67"/>
        <v xml:space="preserve"> </v>
      </c>
      <c r="S174" t="str">
        <f t="shared" si="68"/>
        <v xml:space="preserve"> </v>
      </c>
      <c r="U174">
        <f t="shared" si="71"/>
        <v>0</v>
      </c>
    </row>
    <row r="175" spans="1:21" ht="15.75" customHeight="1">
      <c r="A175" s="175" t="s">
        <v>51</v>
      </c>
      <c r="B175" s="100" t="s">
        <v>52</v>
      </c>
      <c r="C175" t="str">
        <f t="shared" si="54"/>
        <v xml:space="preserve"> </v>
      </c>
      <c r="D175" t="str">
        <f t="shared" si="55"/>
        <v xml:space="preserve"> </v>
      </c>
      <c r="E175">
        <f t="shared" si="69"/>
        <v>0</v>
      </c>
      <c r="F175" t="str">
        <f t="shared" si="56"/>
        <v xml:space="preserve"> </v>
      </c>
      <c r="G175" t="str">
        <f t="shared" si="57"/>
        <v xml:space="preserve"> </v>
      </c>
      <c r="H175" t="str">
        <f t="shared" si="58"/>
        <v xml:space="preserve"> </v>
      </c>
      <c r="I175" t="str">
        <f t="shared" si="59"/>
        <v xml:space="preserve"> </v>
      </c>
      <c r="J175" t="str">
        <f t="shared" si="60"/>
        <v xml:space="preserve"> </v>
      </c>
      <c r="K175" t="str">
        <f t="shared" si="61"/>
        <v xml:space="preserve"> </v>
      </c>
      <c r="L175" t="str">
        <f t="shared" si="62"/>
        <v xml:space="preserve"> </v>
      </c>
      <c r="M175">
        <f t="shared" si="70"/>
        <v>0</v>
      </c>
      <c r="N175" t="str">
        <f t="shared" si="63"/>
        <v xml:space="preserve"> </v>
      </c>
      <c r="O175" t="str">
        <f t="shared" si="64"/>
        <v xml:space="preserve"> </v>
      </c>
      <c r="P175" t="str">
        <f t="shared" si="65"/>
        <v xml:space="preserve"> </v>
      </c>
      <c r="Q175" t="str">
        <f t="shared" si="66"/>
        <v xml:space="preserve"> </v>
      </c>
      <c r="R175" t="str">
        <f t="shared" si="67"/>
        <v xml:space="preserve"> </v>
      </c>
      <c r="S175" t="str">
        <f t="shared" si="68"/>
        <v xml:space="preserve"> </v>
      </c>
      <c r="U175">
        <f t="shared" si="71"/>
        <v>0</v>
      </c>
    </row>
    <row r="176" spans="1:21" ht="15.75" customHeight="1">
      <c r="A176" s="175" t="s">
        <v>53</v>
      </c>
      <c r="B176" s="100" t="s">
        <v>54</v>
      </c>
      <c r="C176">
        <f t="shared" si="54"/>
        <v>1</v>
      </c>
      <c r="D176">
        <f t="shared" si="55"/>
        <v>3</v>
      </c>
      <c r="E176">
        <f t="shared" si="69"/>
        <v>4</v>
      </c>
      <c r="F176">
        <f t="shared" si="56"/>
        <v>2</v>
      </c>
      <c r="G176">
        <f t="shared" si="57"/>
        <v>0</v>
      </c>
      <c r="H176">
        <f t="shared" si="58"/>
        <v>0</v>
      </c>
      <c r="I176">
        <f t="shared" si="59"/>
        <v>0</v>
      </c>
      <c r="J176">
        <f t="shared" si="60"/>
        <v>2</v>
      </c>
      <c r="K176">
        <f t="shared" si="61"/>
        <v>0</v>
      </c>
      <c r="L176">
        <f t="shared" si="62"/>
        <v>0</v>
      </c>
      <c r="M176">
        <f t="shared" si="70"/>
        <v>4</v>
      </c>
      <c r="N176">
        <f t="shared" si="63"/>
        <v>0</v>
      </c>
      <c r="O176">
        <f t="shared" si="64"/>
        <v>0</v>
      </c>
      <c r="P176">
        <f t="shared" si="65"/>
        <v>0</v>
      </c>
      <c r="Q176">
        <f t="shared" si="66"/>
        <v>0</v>
      </c>
      <c r="R176">
        <f t="shared" si="67"/>
        <v>4</v>
      </c>
      <c r="S176">
        <f t="shared" si="68"/>
        <v>0</v>
      </c>
      <c r="U176">
        <f t="shared" si="71"/>
        <v>4</v>
      </c>
    </row>
    <row r="177" spans="1:21" ht="15.75" customHeight="1">
      <c r="A177" s="175" t="s">
        <v>55</v>
      </c>
      <c r="B177" s="100" t="s">
        <v>56</v>
      </c>
      <c r="C177" t="str">
        <f t="shared" si="54"/>
        <v xml:space="preserve"> </v>
      </c>
      <c r="D177" t="str">
        <f t="shared" si="55"/>
        <v xml:space="preserve"> </v>
      </c>
      <c r="E177">
        <f t="shared" si="69"/>
        <v>0</v>
      </c>
      <c r="F177" t="str">
        <f t="shared" si="56"/>
        <v xml:space="preserve"> </v>
      </c>
      <c r="G177" t="str">
        <f t="shared" si="57"/>
        <v xml:space="preserve"> </v>
      </c>
      <c r="H177" t="str">
        <f t="shared" si="58"/>
        <v xml:space="preserve"> </v>
      </c>
      <c r="I177" t="str">
        <f t="shared" si="59"/>
        <v xml:space="preserve"> </v>
      </c>
      <c r="J177" t="str">
        <f t="shared" si="60"/>
        <v xml:space="preserve"> </v>
      </c>
      <c r="K177" t="str">
        <f t="shared" si="61"/>
        <v xml:space="preserve"> </v>
      </c>
      <c r="L177" t="str">
        <f t="shared" si="62"/>
        <v xml:space="preserve"> </v>
      </c>
      <c r="M177">
        <f t="shared" si="70"/>
        <v>0</v>
      </c>
      <c r="N177" t="str">
        <f t="shared" si="63"/>
        <v xml:space="preserve"> </v>
      </c>
      <c r="O177" t="str">
        <f t="shared" si="64"/>
        <v xml:space="preserve"> </v>
      </c>
      <c r="P177" t="str">
        <f t="shared" si="65"/>
        <v xml:space="preserve"> </v>
      </c>
      <c r="Q177" t="str">
        <f t="shared" si="66"/>
        <v xml:space="preserve"> </v>
      </c>
      <c r="R177" t="str">
        <f t="shared" si="67"/>
        <v xml:space="preserve"> </v>
      </c>
      <c r="S177" t="str">
        <f t="shared" si="68"/>
        <v xml:space="preserve"> </v>
      </c>
      <c r="U177">
        <f t="shared" si="71"/>
        <v>0</v>
      </c>
    </row>
    <row r="178" spans="1:21" ht="15.75" customHeight="1">
      <c r="A178" s="175" t="s">
        <v>57</v>
      </c>
      <c r="B178" s="100" t="s">
        <v>58</v>
      </c>
      <c r="C178">
        <f t="shared" si="54"/>
        <v>0</v>
      </c>
      <c r="D178">
        <f t="shared" si="55"/>
        <v>2</v>
      </c>
      <c r="E178">
        <f t="shared" si="69"/>
        <v>2</v>
      </c>
      <c r="F178">
        <f t="shared" si="56"/>
        <v>0</v>
      </c>
      <c r="G178">
        <f t="shared" si="57"/>
        <v>0</v>
      </c>
      <c r="H178">
        <f t="shared" si="58"/>
        <v>2</v>
      </c>
      <c r="I178">
        <f t="shared" si="59"/>
        <v>0</v>
      </c>
      <c r="J178">
        <f t="shared" si="60"/>
        <v>0</v>
      </c>
      <c r="K178">
        <f t="shared" si="61"/>
        <v>0</v>
      </c>
      <c r="L178">
        <f t="shared" si="62"/>
        <v>0</v>
      </c>
      <c r="M178">
        <f t="shared" si="70"/>
        <v>2</v>
      </c>
      <c r="N178">
        <f t="shared" si="63"/>
        <v>2</v>
      </c>
      <c r="O178">
        <f t="shared" si="64"/>
        <v>0</v>
      </c>
      <c r="P178">
        <f t="shared" si="65"/>
        <v>0</v>
      </c>
      <c r="Q178">
        <f t="shared" si="66"/>
        <v>0</v>
      </c>
      <c r="R178">
        <f t="shared" si="67"/>
        <v>0</v>
      </c>
      <c r="S178">
        <f t="shared" si="68"/>
        <v>0</v>
      </c>
      <c r="U178">
        <f t="shared" si="71"/>
        <v>2</v>
      </c>
    </row>
    <row r="179" spans="1:21" ht="15.75" customHeight="1">
      <c r="A179" s="175" t="s">
        <v>59</v>
      </c>
      <c r="B179" s="100" t="s">
        <v>60</v>
      </c>
      <c r="C179" t="str">
        <f t="shared" si="54"/>
        <v xml:space="preserve"> </v>
      </c>
      <c r="D179" t="str">
        <f t="shared" si="55"/>
        <v xml:space="preserve"> </v>
      </c>
      <c r="E179">
        <f t="shared" si="69"/>
        <v>0</v>
      </c>
      <c r="F179" t="str">
        <f t="shared" si="56"/>
        <v xml:space="preserve"> </v>
      </c>
      <c r="G179" t="str">
        <f t="shared" si="57"/>
        <v xml:space="preserve"> </v>
      </c>
      <c r="H179" t="str">
        <f t="shared" si="58"/>
        <v xml:space="preserve"> </v>
      </c>
      <c r="I179" t="str">
        <f t="shared" si="59"/>
        <v xml:space="preserve"> </v>
      </c>
      <c r="J179" t="str">
        <f t="shared" si="60"/>
        <v xml:space="preserve"> </v>
      </c>
      <c r="K179" t="str">
        <f t="shared" si="61"/>
        <v xml:space="preserve"> </v>
      </c>
      <c r="L179" t="str">
        <f t="shared" si="62"/>
        <v xml:space="preserve"> </v>
      </c>
      <c r="M179">
        <f t="shared" si="70"/>
        <v>0</v>
      </c>
      <c r="N179" t="str">
        <f t="shared" si="63"/>
        <v xml:space="preserve"> </v>
      </c>
      <c r="O179" t="str">
        <f t="shared" si="64"/>
        <v xml:space="preserve"> </v>
      </c>
      <c r="P179" t="str">
        <f t="shared" si="65"/>
        <v xml:space="preserve"> </v>
      </c>
      <c r="Q179" t="str">
        <f t="shared" si="66"/>
        <v xml:space="preserve"> </v>
      </c>
      <c r="R179" t="str">
        <f t="shared" si="67"/>
        <v xml:space="preserve"> </v>
      </c>
      <c r="S179" t="str">
        <f t="shared" si="68"/>
        <v xml:space="preserve"> </v>
      </c>
      <c r="U179">
        <f t="shared" si="71"/>
        <v>0</v>
      </c>
    </row>
    <row r="180" spans="1:21" ht="15.75" customHeight="1">
      <c r="A180" s="175" t="s">
        <v>61</v>
      </c>
      <c r="B180" s="100" t="s">
        <v>62</v>
      </c>
      <c r="C180" t="str">
        <f t="shared" si="54"/>
        <v xml:space="preserve"> </v>
      </c>
      <c r="D180" t="str">
        <f t="shared" si="55"/>
        <v xml:space="preserve"> </v>
      </c>
      <c r="E180">
        <f t="shared" si="69"/>
        <v>0</v>
      </c>
      <c r="F180" t="str">
        <f t="shared" si="56"/>
        <v xml:space="preserve"> </v>
      </c>
      <c r="G180" t="str">
        <f t="shared" si="57"/>
        <v xml:space="preserve"> </v>
      </c>
      <c r="H180" t="str">
        <f t="shared" si="58"/>
        <v xml:space="preserve"> </v>
      </c>
      <c r="I180" t="str">
        <f t="shared" si="59"/>
        <v xml:space="preserve"> </v>
      </c>
      <c r="J180" t="str">
        <f t="shared" si="60"/>
        <v xml:space="preserve"> </v>
      </c>
      <c r="K180" t="str">
        <f t="shared" si="61"/>
        <v xml:space="preserve"> </v>
      </c>
      <c r="L180" t="str">
        <f t="shared" si="62"/>
        <v xml:space="preserve"> </v>
      </c>
      <c r="M180">
        <f t="shared" si="70"/>
        <v>0</v>
      </c>
      <c r="N180" t="str">
        <f t="shared" si="63"/>
        <v xml:space="preserve"> </v>
      </c>
      <c r="O180" t="str">
        <f t="shared" si="64"/>
        <v xml:space="preserve"> </v>
      </c>
      <c r="P180" t="str">
        <f t="shared" si="65"/>
        <v xml:space="preserve"> </v>
      </c>
      <c r="Q180" t="str">
        <f t="shared" si="66"/>
        <v xml:space="preserve"> </v>
      </c>
      <c r="R180" t="str">
        <f t="shared" si="67"/>
        <v xml:space="preserve"> </v>
      </c>
      <c r="S180" t="str">
        <f t="shared" si="68"/>
        <v xml:space="preserve"> </v>
      </c>
      <c r="U180">
        <f t="shared" si="71"/>
        <v>0</v>
      </c>
    </row>
    <row r="181" spans="1:21" ht="15.75" customHeight="1">
      <c r="A181" s="175" t="s">
        <v>63</v>
      </c>
      <c r="B181" s="100" t="s">
        <v>64</v>
      </c>
      <c r="C181" t="str">
        <f t="shared" si="54"/>
        <v xml:space="preserve"> </v>
      </c>
      <c r="D181" t="str">
        <f t="shared" si="55"/>
        <v xml:space="preserve"> </v>
      </c>
      <c r="E181">
        <f t="shared" si="69"/>
        <v>0</v>
      </c>
      <c r="F181" t="str">
        <f t="shared" si="56"/>
        <v xml:space="preserve"> </v>
      </c>
      <c r="G181" t="str">
        <f t="shared" si="57"/>
        <v xml:space="preserve"> </v>
      </c>
      <c r="H181" t="str">
        <f t="shared" si="58"/>
        <v xml:space="preserve"> </v>
      </c>
      <c r="I181" t="str">
        <f t="shared" si="59"/>
        <v xml:space="preserve"> </v>
      </c>
      <c r="J181" t="str">
        <f t="shared" si="60"/>
        <v xml:space="preserve"> </v>
      </c>
      <c r="K181" t="str">
        <f t="shared" si="61"/>
        <v xml:space="preserve"> </v>
      </c>
      <c r="L181" t="str">
        <f t="shared" si="62"/>
        <v xml:space="preserve"> </v>
      </c>
      <c r="M181">
        <f t="shared" si="70"/>
        <v>0</v>
      </c>
      <c r="N181" t="str">
        <f t="shared" si="63"/>
        <v xml:space="preserve"> </v>
      </c>
      <c r="O181" t="str">
        <f t="shared" si="64"/>
        <v xml:space="preserve"> </v>
      </c>
      <c r="P181" t="str">
        <f t="shared" si="65"/>
        <v xml:space="preserve"> </v>
      </c>
      <c r="Q181" t="str">
        <f t="shared" si="66"/>
        <v xml:space="preserve"> </v>
      </c>
      <c r="R181" t="str">
        <f t="shared" si="67"/>
        <v xml:space="preserve"> </v>
      </c>
      <c r="S181" t="str">
        <f t="shared" si="68"/>
        <v xml:space="preserve"> </v>
      </c>
      <c r="U181">
        <f t="shared" si="71"/>
        <v>0</v>
      </c>
    </row>
    <row r="182" spans="1:21" ht="15.75" customHeight="1">
      <c r="A182" s="175" t="s">
        <v>65</v>
      </c>
      <c r="B182" s="100" t="s">
        <v>66</v>
      </c>
      <c r="C182" t="str">
        <f t="shared" si="54"/>
        <v xml:space="preserve"> </v>
      </c>
      <c r="D182" t="str">
        <f t="shared" si="55"/>
        <v xml:space="preserve"> </v>
      </c>
      <c r="E182">
        <f t="shared" si="69"/>
        <v>0</v>
      </c>
      <c r="F182" t="str">
        <f t="shared" si="56"/>
        <v xml:space="preserve"> </v>
      </c>
      <c r="G182" t="str">
        <f t="shared" si="57"/>
        <v xml:space="preserve"> </v>
      </c>
      <c r="H182" t="str">
        <f t="shared" si="58"/>
        <v xml:space="preserve"> </v>
      </c>
      <c r="I182" t="str">
        <f t="shared" si="59"/>
        <v xml:space="preserve"> </v>
      </c>
      <c r="J182" t="str">
        <f t="shared" si="60"/>
        <v xml:space="preserve"> </v>
      </c>
      <c r="K182" t="str">
        <f t="shared" si="61"/>
        <v xml:space="preserve"> </v>
      </c>
      <c r="L182" t="str">
        <f t="shared" si="62"/>
        <v xml:space="preserve"> </v>
      </c>
      <c r="M182">
        <f t="shared" si="70"/>
        <v>0</v>
      </c>
      <c r="N182" t="str">
        <f t="shared" si="63"/>
        <v xml:space="preserve"> </v>
      </c>
      <c r="O182" t="str">
        <f t="shared" si="64"/>
        <v xml:space="preserve"> </v>
      </c>
      <c r="P182" t="str">
        <f t="shared" si="65"/>
        <v xml:space="preserve"> </v>
      </c>
      <c r="Q182" t="str">
        <f t="shared" si="66"/>
        <v xml:space="preserve"> </v>
      </c>
      <c r="R182" t="str">
        <f t="shared" si="67"/>
        <v xml:space="preserve"> </v>
      </c>
      <c r="S182" t="str">
        <f t="shared" si="68"/>
        <v xml:space="preserve"> </v>
      </c>
      <c r="U182">
        <f t="shared" si="71"/>
        <v>0</v>
      </c>
    </row>
    <row r="183" spans="1:21" ht="15.75" customHeight="1">
      <c r="A183" s="175" t="s">
        <v>67</v>
      </c>
      <c r="B183" s="100" t="s">
        <v>68</v>
      </c>
      <c r="C183" t="str">
        <f t="shared" si="54"/>
        <v xml:space="preserve"> </v>
      </c>
      <c r="D183" t="str">
        <f t="shared" si="55"/>
        <v xml:space="preserve"> </v>
      </c>
      <c r="E183">
        <f t="shared" si="69"/>
        <v>0</v>
      </c>
      <c r="F183" t="str">
        <f t="shared" si="56"/>
        <v xml:space="preserve"> </v>
      </c>
      <c r="G183" t="str">
        <f t="shared" si="57"/>
        <v xml:space="preserve"> </v>
      </c>
      <c r="H183" t="str">
        <f t="shared" si="58"/>
        <v xml:space="preserve"> </v>
      </c>
      <c r="I183" t="str">
        <f t="shared" si="59"/>
        <v xml:space="preserve"> </v>
      </c>
      <c r="J183" t="str">
        <f t="shared" si="60"/>
        <v xml:space="preserve"> </v>
      </c>
      <c r="K183" t="str">
        <f t="shared" si="61"/>
        <v xml:space="preserve"> </v>
      </c>
      <c r="L183" t="str">
        <f t="shared" si="62"/>
        <v xml:space="preserve"> </v>
      </c>
      <c r="M183">
        <f t="shared" si="70"/>
        <v>0</v>
      </c>
      <c r="N183" t="str">
        <f t="shared" si="63"/>
        <v xml:space="preserve"> </v>
      </c>
      <c r="O183" t="str">
        <f t="shared" si="64"/>
        <v xml:space="preserve"> </v>
      </c>
      <c r="P183" t="str">
        <f t="shared" si="65"/>
        <v xml:space="preserve"> </v>
      </c>
      <c r="Q183" t="str">
        <f t="shared" si="66"/>
        <v xml:space="preserve"> </v>
      </c>
      <c r="R183" t="str">
        <f t="shared" si="67"/>
        <v xml:space="preserve"> </v>
      </c>
      <c r="S183" t="str">
        <f t="shared" si="68"/>
        <v xml:space="preserve"> </v>
      </c>
      <c r="U183">
        <f t="shared" si="71"/>
        <v>0</v>
      </c>
    </row>
    <row r="184" spans="1:21" ht="15.75" customHeight="1">
      <c r="A184" s="175" t="s">
        <v>69</v>
      </c>
      <c r="B184" s="100" t="s">
        <v>70</v>
      </c>
      <c r="C184" t="str">
        <f t="shared" si="54"/>
        <v xml:space="preserve"> </v>
      </c>
      <c r="D184" t="str">
        <f t="shared" si="55"/>
        <v xml:space="preserve"> </v>
      </c>
      <c r="E184">
        <f t="shared" si="69"/>
        <v>0</v>
      </c>
      <c r="F184" t="str">
        <f t="shared" si="56"/>
        <v xml:space="preserve"> </v>
      </c>
      <c r="G184" t="str">
        <f t="shared" si="57"/>
        <v xml:space="preserve"> </v>
      </c>
      <c r="H184" t="str">
        <f t="shared" si="58"/>
        <v xml:space="preserve"> </v>
      </c>
      <c r="I184" t="str">
        <f t="shared" si="59"/>
        <v xml:space="preserve"> </v>
      </c>
      <c r="J184" t="str">
        <f t="shared" si="60"/>
        <v xml:space="preserve"> </v>
      </c>
      <c r="K184" t="str">
        <f t="shared" si="61"/>
        <v xml:space="preserve"> </v>
      </c>
      <c r="L184" t="str">
        <f t="shared" si="62"/>
        <v xml:space="preserve"> </v>
      </c>
      <c r="M184">
        <f t="shared" si="70"/>
        <v>0</v>
      </c>
      <c r="N184" t="str">
        <f t="shared" si="63"/>
        <v xml:space="preserve"> </v>
      </c>
      <c r="O184" t="str">
        <f t="shared" si="64"/>
        <v xml:space="preserve"> </v>
      </c>
      <c r="P184" t="str">
        <f t="shared" si="65"/>
        <v xml:space="preserve"> </v>
      </c>
      <c r="Q184" t="str">
        <f t="shared" si="66"/>
        <v xml:space="preserve"> </v>
      </c>
      <c r="R184" t="str">
        <f t="shared" si="67"/>
        <v xml:space="preserve"> </v>
      </c>
      <c r="S184" t="str">
        <f t="shared" si="68"/>
        <v xml:space="preserve"> </v>
      </c>
      <c r="U184">
        <f t="shared" si="71"/>
        <v>0</v>
      </c>
    </row>
    <row r="185" spans="1:21" ht="15.75" customHeight="1">
      <c r="A185" s="175" t="s">
        <v>71</v>
      </c>
      <c r="B185" s="100" t="s">
        <v>72</v>
      </c>
      <c r="C185" t="str">
        <f t="shared" si="54"/>
        <v xml:space="preserve"> </v>
      </c>
      <c r="D185" t="str">
        <f t="shared" si="55"/>
        <v xml:space="preserve"> </v>
      </c>
      <c r="E185">
        <f t="shared" si="69"/>
        <v>0</v>
      </c>
      <c r="F185" t="str">
        <f t="shared" si="56"/>
        <v xml:space="preserve"> </v>
      </c>
      <c r="G185" t="str">
        <f t="shared" si="57"/>
        <v xml:space="preserve"> </v>
      </c>
      <c r="H185" t="str">
        <f t="shared" si="58"/>
        <v xml:space="preserve"> </v>
      </c>
      <c r="I185" t="str">
        <f t="shared" si="59"/>
        <v xml:space="preserve"> </v>
      </c>
      <c r="J185" t="str">
        <f t="shared" si="60"/>
        <v xml:space="preserve"> </v>
      </c>
      <c r="K185" t="str">
        <f t="shared" si="61"/>
        <v xml:space="preserve"> </v>
      </c>
      <c r="L185" t="str">
        <f t="shared" si="62"/>
        <v xml:space="preserve"> </v>
      </c>
      <c r="M185">
        <f t="shared" si="70"/>
        <v>0</v>
      </c>
      <c r="N185" t="str">
        <f t="shared" si="63"/>
        <v xml:space="preserve"> </v>
      </c>
      <c r="O185" t="str">
        <f t="shared" si="64"/>
        <v xml:space="preserve"> </v>
      </c>
      <c r="P185" t="str">
        <f t="shared" si="65"/>
        <v xml:space="preserve"> </v>
      </c>
      <c r="Q185" t="str">
        <f t="shared" si="66"/>
        <v xml:space="preserve"> </v>
      </c>
      <c r="R185" t="str">
        <f t="shared" si="67"/>
        <v xml:space="preserve"> </v>
      </c>
      <c r="S185" t="str">
        <f t="shared" si="68"/>
        <v xml:space="preserve"> </v>
      </c>
      <c r="U185">
        <f t="shared" si="71"/>
        <v>0</v>
      </c>
    </row>
    <row r="186" spans="1:21" ht="15.75" customHeight="1">
      <c r="A186" s="192"/>
      <c r="B186" s="193" t="s">
        <v>54</v>
      </c>
      <c r="C186" s="236">
        <f t="shared" ref="C186" si="72">SUM(C171:C185)</f>
        <v>2</v>
      </c>
      <c r="D186" s="236">
        <f t="shared" ref="D186" si="73">SUM(D171:D185)</f>
        <v>5</v>
      </c>
      <c r="E186" s="236">
        <f t="shared" si="69"/>
        <v>7</v>
      </c>
      <c r="F186" s="236">
        <f t="shared" ref="F186" si="74">SUM(F171:F185)</f>
        <v>2</v>
      </c>
      <c r="G186" s="236">
        <f t="shared" ref="G186" si="75">SUM(G171:G185)</f>
        <v>0</v>
      </c>
      <c r="H186" s="236">
        <f t="shared" ref="H186" si="76">SUM(H171:H185)</f>
        <v>2</v>
      </c>
      <c r="I186" s="236">
        <f t="shared" ref="I186" si="77">SUM(I171:I185)</f>
        <v>1</v>
      </c>
      <c r="J186" s="236">
        <f t="shared" ref="J186" si="78">SUM(J171:J185)</f>
        <v>2</v>
      </c>
      <c r="K186" s="236">
        <f t="shared" ref="K186" si="79">SUM(K171:K185)</f>
        <v>0</v>
      </c>
      <c r="L186" s="236">
        <f t="shared" ref="L186" si="80">SUM(L171:L185)</f>
        <v>0</v>
      </c>
      <c r="M186" s="236">
        <f t="shared" ref="M186" si="81">SUM(M171:M185)</f>
        <v>7</v>
      </c>
      <c r="N186" s="236">
        <f t="shared" ref="N186" si="82">SUM(N171:N185)</f>
        <v>2</v>
      </c>
      <c r="O186" s="236">
        <f t="shared" ref="O186" si="83">SUM(O171:O185)</f>
        <v>1</v>
      </c>
      <c r="P186" s="236">
        <f t="shared" ref="P186" si="84">SUM(P171:P185)</f>
        <v>0</v>
      </c>
      <c r="Q186" s="236">
        <f t="shared" ref="Q186" si="85">SUM(Q171:Q185)</f>
        <v>0</v>
      </c>
      <c r="R186" s="236">
        <f t="shared" ref="R186" si="86">SUM(R171:R185)</f>
        <v>4</v>
      </c>
      <c r="S186" s="236">
        <f t="shared" ref="S186" si="87">SUM(S171:S185)</f>
        <v>0</v>
      </c>
      <c r="T186" s="236">
        <f t="shared" ref="T186" si="88">SUM(T171:T185)</f>
        <v>0</v>
      </c>
      <c r="U186" s="236">
        <f t="shared" ref="U186" si="89">SUM(U171:U185)</f>
        <v>7</v>
      </c>
    </row>
    <row r="187" spans="1:21" ht="15.75" customHeight="1">
      <c r="A187" s="175" t="s">
        <v>43</v>
      </c>
      <c r="B187" s="100" t="s">
        <v>73</v>
      </c>
      <c r="C187" t="str">
        <f t="shared" ref="C187:C203" si="90">IFERROR(VLOOKUP(B187,kelamin,2,0)," ")</f>
        <v xml:space="preserve"> </v>
      </c>
      <c r="D187" t="str">
        <f t="shared" ref="D187:D203" si="91">IFERROR(VLOOKUP(B187,kelamin,3,0)," ")</f>
        <v xml:space="preserve"> </v>
      </c>
      <c r="E187">
        <f t="shared" ref="E187:E250" si="92">SUM(C187:D187)</f>
        <v>0</v>
      </c>
      <c r="F187" t="str">
        <f t="shared" ref="F187:F203" si="93">IFERROR(VLOOKUP(B187,pekerjaan,10,0)," ")</f>
        <v xml:space="preserve"> </v>
      </c>
      <c r="G187" t="str">
        <f t="shared" ref="G187:G203" si="94">IFERROR(VLOOKUP(B187,pekerjaan,12,0)," ")</f>
        <v xml:space="preserve"> </v>
      </c>
      <c r="H187" t="str">
        <f t="shared" ref="H187:H203" si="95">IFERROR(VLOOKUP(B187,pekerjaan,3,0)," ")</f>
        <v xml:space="preserve"> </v>
      </c>
      <c r="I187" t="str">
        <f t="shared" ref="I187:I203" si="96">IFERROR(VLOOKUP(B187,pekerjaan,9,0)," ")</f>
        <v xml:space="preserve"> </v>
      </c>
      <c r="J187" t="str">
        <f t="shared" ref="J187:J201" si="97">IFERROR(VLOOKUP(B187,pekerjaan,8,0)," ")</f>
        <v xml:space="preserve"> </v>
      </c>
      <c r="K187" t="str">
        <f t="shared" ref="K187:K203" si="98">IFERROR(VLOOKUP(B187,pekerjaan,4,0)," ")</f>
        <v xml:space="preserve"> </v>
      </c>
      <c r="L187" t="str">
        <f t="shared" ref="L187:L203" si="99">IFERROR(VLOOKUP(B187,pekerjaan,11,0)," ")</f>
        <v xml:space="preserve"> </v>
      </c>
      <c r="M187">
        <f t="shared" si="70"/>
        <v>0</v>
      </c>
      <c r="N187" t="str">
        <f t="shared" ref="N187:N201" si="100">IFERROR(VLOOKUP(B187,sekolah,5,0)," ")</f>
        <v xml:space="preserve"> </v>
      </c>
      <c r="O187" t="str">
        <f t="shared" ref="O187:O203" si="101">IFERROR(VLOOKUP(B187,sekolah,7,0)," ")</f>
        <v xml:space="preserve"> </v>
      </c>
      <c r="P187" t="str">
        <f t="shared" ref="P187:P203" si="102">IFERROR(VLOOKUP(B187,sekolah,6,0)," ")</f>
        <v xml:space="preserve"> </v>
      </c>
      <c r="Q187" t="str">
        <f t="shared" ref="Q187:Q203" si="103">IFERROR(VLOOKUP(B187,sekolah,2,0)," ")</f>
        <v xml:space="preserve"> </v>
      </c>
      <c r="R187" t="str">
        <f t="shared" ref="R187:R203" si="104">IFERROR(VLOOKUP(B187,sekolah,3,0)," ")</f>
        <v xml:space="preserve"> </v>
      </c>
      <c r="S187" t="str">
        <f t="shared" ref="S187:S203" si="105">IFERROR(VLOOKUP(B187,sekolah,4,0)," ")</f>
        <v xml:space="preserve"> </v>
      </c>
      <c r="U187">
        <f t="shared" si="71"/>
        <v>0</v>
      </c>
    </row>
    <row r="188" spans="1:21" ht="15.75" customHeight="1">
      <c r="A188" s="175" t="s">
        <v>45</v>
      </c>
      <c r="B188" s="100" t="s">
        <v>74</v>
      </c>
      <c r="C188" t="str">
        <f t="shared" si="90"/>
        <v xml:space="preserve"> </v>
      </c>
      <c r="D188" t="str">
        <f t="shared" si="91"/>
        <v xml:space="preserve"> </v>
      </c>
      <c r="E188">
        <f t="shared" si="92"/>
        <v>0</v>
      </c>
      <c r="F188" t="str">
        <f t="shared" si="93"/>
        <v xml:space="preserve"> </v>
      </c>
      <c r="G188" t="str">
        <f t="shared" si="94"/>
        <v xml:space="preserve"> </v>
      </c>
      <c r="H188" t="str">
        <f t="shared" si="95"/>
        <v xml:space="preserve"> </v>
      </c>
      <c r="I188" t="str">
        <f t="shared" si="96"/>
        <v xml:space="preserve"> </v>
      </c>
      <c r="J188" t="str">
        <f t="shared" si="97"/>
        <v xml:space="preserve"> </v>
      </c>
      <c r="K188" t="str">
        <f t="shared" si="98"/>
        <v xml:space="preserve"> </v>
      </c>
      <c r="L188" t="str">
        <f t="shared" si="99"/>
        <v xml:space="preserve"> </v>
      </c>
      <c r="M188">
        <f t="shared" si="70"/>
        <v>0</v>
      </c>
      <c r="N188" t="str">
        <f t="shared" si="100"/>
        <v xml:space="preserve"> </v>
      </c>
      <c r="O188" t="str">
        <f t="shared" si="101"/>
        <v xml:space="preserve"> </v>
      </c>
      <c r="P188" t="str">
        <f t="shared" si="102"/>
        <v xml:space="preserve"> </v>
      </c>
      <c r="Q188" t="str">
        <f t="shared" si="103"/>
        <v xml:space="preserve"> </v>
      </c>
      <c r="R188" t="str">
        <f t="shared" si="104"/>
        <v xml:space="preserve"> </v>
      </c>
      <c r="S188" t="str">
        <f t="shared" si="105"/>
        <v xml:space="preserve"> </v>
      </c>
      <c r="U188">
        <f t="shared" si="71"/>
        <v>0</v>
      </c>
    </row>
    <row r="189" spans="1:21" ht="15.75" customHeight="1">
      <c r="A189" s="175" t="s">
        <v>47</v>
      </c>
      <c r="B189" s="100" t="s">
        <v>75</v>
      </c>
      <c r="C189">
        <f t="shared" si="90"/>
        <v>3</v>
      </c>
      <c r="D189">
        <f t="shared" si="91"/>
        <v>2</v>
      </c>
      <c r="E189">
        <f t="shared" si="92"/>
        <v>5</v>
      </c>
      <c r="F189">
        <f t="shared" si="93"/>
        <v>1</v>
      </c>
      <c r="G189">
        <f t="shared" si="94"/>
        <v>0</v>
      </c>
      <c r="H189">
        <f t="shared" si="95"/>
        <v>0</v>
      </c>
      <c r="I189">
        <f t="shared" si="96"/>
        <v>1</v>
      </c>
      <c r="J189">
        <f t="shared" si="97"/>
        <v>3</v>
      </c>
      <c r="K189">
        <f t="shared" si="98"/>
        <v>0</v>
      </c>
      <c r="L189">
        <f t="shared" si="99"/>
        <v>0</v>
      </c>
      <c r="M189">
        <f t="shared" si="70"/>
        <v>5</v>
      </c>
      <c r="N189">
        <f t="shared" si="100"/>
        <v>2</v>
      </c>
      <c r="O189">
        <f t="shared" si="101"/>
        <v>1</v>
      </c>
      <c r="P189">
        <f t="shared" si="102"/>
        <v>0</v>
      </c>
      <c r="Q189">
        <f t="shared" si="103"/>
        <v>0</v>
      </c>
      <c r="R189">
        <f t="shared" si="104"/>
        <v>2</v>
      </c>
      <c r="S189">
        <f t="shared" si="105"/>
        <v>0</v>
      </c>
      <c r="U189">
        <f t="shared" si="71"/>
        <v>5</v>
      </c>
    </row>
    <row r="190" spans="1:21" ht="15.75" customHeight="1">
      <c r="A190" s="56" t="s">
        <v>49</v>
      </c>
      <c r="B190" s="57" t="s">
        <v>76</v>
      </c>
      <c r="C190">
        <f t="shared" si="90"/>
        <v>1</v>
      </c>
      <c r="D190">
        <f t="shared" si="91"/>
        <v>1</v>
      </c>
      <c r="E190">
        <f t="shared" si="92"/>
        <v>2</v>
      </c>
      <c r="F190">
        <f t="shared" si="93"/>
        <v>0</v>
      </c>
      <c r="G190">
        <f t="shared" si="94"/>
        <v>0</v>
      </c>
      <c r="H190">
        <f t="shared" si="95"/>
        <v>2</v>
      </c>
      <c r="I190">
        <f t="shared" si="96"/>
        <v>0</v>
      </c>
      <c r="J190">
        <f t="shared" si="97"/>
        <v>0</v>
      </c>
      <c r="K190">
        <f t="shared" si="98"/>
        <v>0</v>
      </c>
      <c r="L190">
        <f t="shared" si="99"/>
        <v>0</v>
      </c>
      <c r="M190">
        <f t="shared" si="70"/>
        <v>2</v>
      </c>
      <c r="N190">
        <f t="shared" si="100"/>
        <v>1</v>
      </c>
      <c r="O190">
        <f t="shared" si="101"/>
        <v>1</v>
      </c>
      <c r="P190">
        <f t="shared" si="102"/>
        <v>0</v>
      </c>
      <c r="Q190">
        <f t="shared" si="103"/>
        <v>0</v>
      </c>
      <c r="R190">
        <f t="shared" si="104"/>
        <v>0</v>
      </c>
      <c r="S190">
        <f t="shared" si="105"/>
        <v>0</v>
      </c>
      <c r="U190">
        <f t="shared" si="71"/>
        <v>2</v>
      </c>
    </row>
    <row r="191" spans="1:21" ht="15.75" customHeight="1">
      <c r="A191" s="56" t="s">
        <v>51</v>
      </c>
      <c r="B191" s="57" t="s">
        <v>77</v>
      </c>
      <c r="C191" t="str">
        <f t="shared" si="90"/>
        <v xml:space="preserve"> </v>
      </c>
      <c r="D191" t="str">
        <f t="shared" si="91"/>
        <v xml:space="preserve"> </v>
      </c>
      <c r="E191">
        <f t="shared" si="92"/>
        <v>0</v>
      </c>
      <c r="F191" t="str">
        <f t="shared" si="93"/>
        <v xml:space="preserve"> </v>
      </c>
      <c r="G191" t="str">
        <f t="shared" si="94"/>
        <v xml:space="preserve"> </v>
      </c>
      <c r="H191" t="str">
        <f t="shared" si="95"/>
        <v xml:space="preserve"> </v>
      </c>
      <c r="I191" t="str">
        <f t="shared" si="96"/>
        <v xml:space="preserve"> </v>
      </c>
      <c r="J191" t="str">
        <f t="shared" si="97"/>
        <v xml:space="preserve"> </v>
      </c>
      <c r="K191" t="str">
        <f t="shared" si="98"/>
        <v xml:space="preserve"> </v>
      </c>
      <c r="L191" t="str">
        <f t="shared" si="99"/>
        <v xml:space="preserve"> </v>
      </c>
      <c r="M191">
        <f t="shared" si="70"/>
        <v>0</v>
      </c>
      <c r="N191" t="str">
        <f t="shared" si="100"/>
        <v xml:space="preserve"> </v>
      </c>
      <c r="O191" t="str">
        <f t="shared" si="101"/>
        <v xml:space="preserve"> </v>
      </c>
      <c r="P191" t="str">
        <f t="shared" si="102"/>
        <v xml:space="preserve"> </v>
      </c>
      <c r="Q191" t="str">
        <f t="shared" si="103"/>
        <v xml:space="preserve"> </v>
      </c>
      <c r="R191" t="str">
        <f t="shared" si="104"/>
        <v xml:space="preserve"> </v>
      </c>
      <c r="S191" t="str">
        <f t="shared" si="105"/>
        <v xml:space="preserve"> </v>
      </c>
      <c r="U191">
        <f t="shared" si="71"/>
        <v>0</v>
      </c>
    </row>
    <row r="192" spans="1:21" ht="15.75" customHeight="1">
      <c r="A192" s="56" t="s">
        <v>53</v>
      </c>
      <c r="B192" s="57" t="s">
        <v>78</v>
      </c>
      <c r="C192" t="str">
        <f t="shared" si="90"/>
        <v xml:space="preserve"> </v>
      </c>
      <c r="D192" t="str">
        <f t="shared" si="91"/>
        <v xml:space="preserve"> </v>
      </c>
      <c r="E192">
        <f t="shared" si="92"/>
        <v>0</v>
      </c>
      <c r="F192" t="str">
        <f t="shared" si="93"/>
        <v xml:space="preserve"> </v>
      </c>
      <c r="G192" t="str">
        <f t="shared" si="94"/>
        <v xml:space="preserve"> </v>
      </c>
      <c r="H192" t="str">
        <f t="shared" si="95"/>
        <v xml:space="preserve"> </v>
      </c>
      <c r="I192" t="str">
        <f t="shared" si="96"/>
        <v xml:space="preserve"> </v>
      </c>
      <c r="J192" t="str">
        <f t="shared" si="97"/>
        <v xml:space="preserve"> </v>
      </c>
      <c r="K192" t="str">
        <f t="shared" si="98"/>
        <v xml:space="preserve"> </v>
      </c>
      <c r="L192" t="str">
        <f t="shared" si="99"/>
        <v xml:space="preserve"> </v>
      </c>
      <c r="M192">
        <f t="shared" si="70"/>
        <v>0</v>
      </c>
      <c r="N192" t="str">
        <f t="shared" si="100"/>
        <v xml:space="preserve"> </v>
      </c>
      <c r="O192" t="str">
        <f t="shared" si="101"/>
        <v xml:space="preserve"> </v>
      </c>
      <c r="P192" t="str">
        <f t="shared" si="102"/>
        <v xml:space="preserve"> </v>
      </c>
      <c r="Q192" t="str">
        <f t="shared" si="103"/>
        <v xml:space="preserve"> </v>
      </c>
      <c r="R192" t="str">
        <f t="shared" si="104"/>
        <v xml:space="preserve"> </v>
      </c>
      <c r="S192" t="str">
        <f t="shared" si="105"/>
        <v xml:space="preserve"> </v>
      </c>
      <c r="U192">
        <f t="shared" si="71"/>
        <v>0</v>
      </c>
    </row>
    <row r="193" spans="1:24" ht="15.75" customHeight="1">
      <c r="A193" s="56" t="s">
        <v>55</v>
      </c>
      <c r="B193" s="57" t="s">
        <v>79</v>
      </c>
      <c r="C193" t="str">
        <f t="shared" si="90"/>
        <v xml:space="preserve"> </v>
      </c>
      <c r="D193" t="str">
        <f t="shared" si="91"/>
        <v xml:space="preserve"> </v>
      </c>
      <c r="E193">
        <f t="shared" si="92"/>
        <v>0</v>
      </c>
      <c r="F193" t="str">
        <f t="shared" si="93"/>
        <v xml:space="preserve"> </v>
      </c>
      <c r="G193" t="str">
        <f t="shared" si="94"/>
        <v xml:space="preserve"> </v>
      </c>
      <c r="H193" t="str">
        <f t="shared" si="95"/>
        <v xml:space="preserve"> </v>
      </c>
      <c r="I193" t="str">
        <f t="shared" si="96"/>
        <v xml:space="preserve"> </v>
      </c>
      <c r="J193" t="str">
        <f t="shared" si="97"/>
        <v xml:space="preserve"> </v>
      </c>
      <c r="K193" t="str">
        <f t="shared" si="98"/>
        <v xml:space="preserve"> </v>
      </c>
      <c r="L193" t="str">
        <f t="shared" si="99"/>
        <v xml:space="preserve"> </v>
      </c>
      <c r="M193">
        <f t="shared" si="70"/>
        <v>0</v>
      </c>
      <c r="N193" t="str">
        <f t="shared" si="100"/>
        <v xml:space="preserve"> </v>
      </c>
      <c r="O193" t="str">
        <f t="shared" si="101"/>
        <v xml:space="preserve"> </v>
      </c>
      <c r="P193" t="str">
        <f t="shared" si="102"/>
        <v xml:space="preserve"> </v>
      </c>
      <c r="Q193" t="str">
        <f t="shared" si="103"/>
        <v xml:space="preserve"> </v>
      </c>
      <c r="R193" t="str">
        <f t="shared" si="104"/>
        <v xml:space="preserve"> </v>
      </c>
      <c r="S193" t="str">
        <f t="shared" si="105"/>
        <v xml:space="preserve"> </v>
      </c>
      <c r="U193">
        <f t="shared" si="71"/>
        <v>0</v>
      </c>
    </row>
    <row r="194" spans="1:24" ht="15.75" customHeight="1">
      <c r="A194" s="56" t="s">
        <v>57</v>
      </c>
      <c r="B194" s="57" t="s">
        <v>80</v>
      </c>
      <c r="C194" t="str">
        <f t="shared" si="90"/>
        <v xml:space="preserve"> </v>
      </c>
      <c r="D194" t="str">
        <f t="shared" si="91"/>
        <v xml:space="preserve"> </v>
      </c>
      <c r="E194">
        <f t="shared" si="92"/>
        <v>0</v>
      </c>
      <c r="F194" t="str">
        <f t="shared" si="93"/>
        <v xml:space="preserve"> </v>
      </c>
      <c r="G194" t="str">
        <f t="shared" si="94"/>
        <v xml:space="preserve"> </v>
      </c>
      <c r="H194" t="str">
        <f t="shared" si="95"/>
        <v xml:space="preserve"> </v>
      </c>
      <c r="I194" t="str">
        <f t="shared" si="96"/>
        <v xml:space="preserve"> </v>
      </c>
      <c r="J194" t="str">
        <f t="shared" si="97"/>
        <v xml:space="preserve"> </v>
      </c>
      <c r="K194" t="str">
        <f t="shared" si="98"/>
        <v xml:space="preserve"> </v>
      </c>
      <c r="L194" t="str">
        <f t="shared" si="99"/>
        <v xml:space="preserve"> </v>
      </c>
      <c r="M194">
        <f t="shared" si="70"/>
        <v>0</v>
      </c>
      <c r="N194" t="str">
        <f t="shared" si="100"/>
        <v xml:space="preserve"> </v>
      </c>
      <c r="O194" t="str">
        <f t="shared" si="101"/>
        <v xml:space="preserve"> </v>
      </c>
      <c r="P194" t="str">
        <f t="shared" si="102"/>
        <v xml:space="preserve"> </v>
      </c>
      <c r="Q194" t="str">
        <f t="shared" si="103"/>
        <v xml:space="preserve"> </v>
      </c>
      <c r="R194" t="str">
        <f t="shared" si="104"/>
        <v xml:space="preserve"> </v>
      </c>
      <c r="S194" t="str">
        <f t="shared" si="105"/>
        <v xml:space="preserve"> </v>
      </c>
      <c r="U194">
        <f t="shared" si="71"/>
        <v>0</v>
      </c>
    </row>
    <row r="195" spans="1:24" ht="15.75" customHeight="1">
      <c r="A195" s="56" t="s">
        <v>59</v>
      </c>
      <c r="B195" s="57" t="s">
        <v>81</v>
      </c>
      <c r="C195">
        <f t="shared" si="90"/>
        <v>1</v>
      </c>
      <c r="D195">
        <f t="shared" si="91"/>
        <v>2</v>
      </c>
      <c r="E195">
        <f t="shared" si="92"/>
        <v>3</v>
      </c>
      <c r="F195">
        <f t="shared" si="93"/>
        <v>0</v>
      </c>
      <c r="G195">
        <f t="shared" si="94"/>
        <v>0</v>
      </c>
      <c r="H195">
        <f t="shared" si="95"/>
        <v>0</v>
      </c>
      <c r="I195">
        <f t="shared" si="96"/>
        <v>0</v>
      </c>
      <c r="J195">
        <f t="shared" si="97"/>
        <v>1</v>
      </c>
      <c r="K195">
        <f t="shared" si="98"/>
        <v>2</v>
      </c>
      <c r="L195">
        <f t="shared" si="99"/>
        <v>0</v>
      </c>
      <c r="M195">
        <f t="shared" si="70"/>
        <v>3</v>
      </c>
      <c r="N195">
        <f t="shared" si="100"/>
        <v>1</v>
      </c>
      <c r="O195">
        <f t="shared" si="101"/>
        <v>1</v>
      </c>
      <c r="P195">
        <f t="shared" si="102"/>
        <v>1</v>
      </c>
      <c r="Q195">
        <f t="shared" si="103"/>
        <v>0</v>
      </c>
      <c r="R195">
        <f t="shared" si="104"/>
        <v>0</v>
      </c>
      <c r="S195">
        <f t="shared" si="105"/>
        <v>0</v>
      </c>
      <c r="U195">
        <f t="shared" si="71"/>
        <v>3</v>
      </c>
    </row>
    <row r="196" spans="1:24" ht="15.75" customHeight="1">
      <c r="A196" s="56" t="s">
        <v>61</v>
      </c>
      <c r="B196" s="57" t="s">
        <v>82</v>
      </c>
      <c r="C196">
        <f t="shared" si="90"/>
        <v>1</v>
      </c>
      <c r="D196">
        <f t="shared" si="91"/>
        <v>3</v>
      </c>
      <c r="E196">
        <f t="shared" si="92"/>
        <v>4</v>
      </c>
      <c r="F196">
        <f t="shared" si="93"/>
        <v>0</v>
      </c>
      <c r="G196">
        <f t="shared" si="94"/>
        <v>0</v>
      </c>
      <c r="H196">
        <f t="shared" si="95"/>
        <v>3</v>
      </c>
      <c r="I196">
        <f t="shared" si="96"/>
        <v>0</v>
      </c>
      <c r="J196">
        <f t="shared" si="97"/>
        <v>0</v>
      </c>
      <c r="K196">
        <f t="shared" si="98"/>
        <v>1</v>
      </c>
      <c r="L196">
        <f t="shared" si="99"/>
        <v>0</v>
      </c>
      <c r="M196">
        <f t="shared" si="70"/>
        <v>4</v>
      </c>
      <c r="N196">
        <f t="shared" si="100"/>
        <v>4</v>
      </c>
      <c r="O196">
        <f t="shared" si="101"/>
        <v>0</v>
      </c>
      <c r="P196">
        <f t="shared" si="102"/>
        <v>0</v>
      </c>
      <c r="Q196">
        <f t="shared" si="103"/>
        <v>0</v>
      </c>
      <c r="R196">
        <f t="shared" si="104"/>
        <v>0</v>
      </c>
      <c r="S196">
        <f t="shared" si="105"/>
        <v>0</v>
      </c>
      <c r="U196">
        <f t="shared" si="71"/>
        <v>4</v>
      </c>
    </row>
    <row r="197" spans="1:24" ht="15.75" customHeight="1">
      <c r="A197" s="56" t="s">
        <v>63</v>
      </c>
      <c r="B197" s="57" t="s">
        <v>83</v>
      </c>
      <c r="C197">
        <f t="shared" si="90"/>
        <v>1</v>
      </c>
      <c r="D197">
        <f t="shared" si="91"/>
        <v>1</v>
      </c>
      <c r="E197">
        <f t="shared" si="92"/>
        <v>2</v>
      </c>
      <c r="F197">
        <f t="shared" si="93"/>
        <v>0</v>
      </c>
      <c r="G197">
        <f t="shared" si="94"/>
        <v>0</v>
      </c>
      <c r="H197">
        <f t="shared" si="95"/>
        <v>1</v>
      </c>
      <c r="I197">
        <f t="shared" si="96"/>
        <v>0</v>
      </c>
      <c r="J197">
        <f t="shared" si="97"/>
        <v>0</v>
      </c>
      <c r="K197">
        <f t="shared" si="98"/>
        <v>1</v>
      </c>
      <c r="L197">
        <f t="shared" si="99"/>
        <v>0</v>
      </c>
      <c r="M197">
        <f t="shared" si="70"/>
        <v>2</v>
      </c>
      <c r="N197">
        <f t="shared" si="100"/>
        <v>2</v>
      </c>
      <c r="O197">
        <f t="shared" si="101"/>
        <v>0</v>
      </c>
      <c r="P197">
        <f t="shared" si="102"/>
        <v>0</v>
      </c>
      <c r="Q197">
        <f t="shared" si="103"/>
        <v>0</v>
      </c>
      <c r="R197">
        <f t="shared" si="104"/>
        <v>0</v>
      </c>
      <c r="S197">
        <f t="shared" si="105"/>
        <v>0</v>
      </c>
      <c r="U197">
        <f t="shared" si="71"/>
        <v>2</v>
      </c>
    </row>
    <row r="198" spans="1:24" ht="15.75" customHeight="1">
      <c r="A198" s="56" t="s">
        <v>65</v>
      </c>
      <c r="B198" s="57" t="s">
        <v>84</v>
      </c>
      <c r="C198" t="str">
        <f t="shared" si="90"/>
        <v xml:space="preserve"> </v>
      </c>
      <c r="D198" t="str">
        <f t="shared" si="91"/>
        <v xml:space="preserve"> </v>
      </c>
      <c r="E198">
        <f t="shared" si="92"/>
        <v>0</v>
      </c>
      <c r="F198" t="str">
        <f t="shared" si="93"/>
        <v xml:space="preserve"> </v>
      </c>
      <c r="G198" t="str">
        <f t="shared" si="94"/>
        <v xml:space="preserve"> </v>
      </c>
      <c r="H198" t="str">
        <f t="shared" si="95"/>
        <v xml:space="preserve"> </v>
      </c>
      <c r="I198" t="str">
        <f t="shared" si="96"/>
        <v xml:space="preserve"> </v>
      </c>
      <c r="J198" t="str">
        <f t="shared" si="97"/>
        <v xml:space="preserve"> </v>
      </c>
      <c r="K198" t="str">
        <f t="shared" si="98"/>
        <v xml:space="preserve"> </v>
      </c>
      <c r="L198" t="str">
        <f t="shared" si="99"/>
        <v xml:space="preserve"> </v>
      </c>
      <c r="M198">
        <f t="shared" si="70"/>
        <v>0</v>
      </c>
      <c r="N198" t="str">
        <f t="shared" si="100"/>
        <v xml:space="preserve"> </v>
      </c>
      <c r="O198" t="str">
        <f t="shared" si="101"/>
        <v xml:space="preserve"> </v>
      </c>
      <c r="P198" t="str">
        <f t="shared" si="102"/>
        <v xml:space="preserve"> </v>
      </c>
      <c r="Q198" t="str">
        <f t="shared" si="103"/>
        <v xml:space="preserve"> </v>
      </c>
      <c r="R198" t="str">
        <f t="shared" si="104"/>
        <v xml:space="preserve"> </v>
      </c>
      <c r="S198" t="str">
        <f t="shared" si="105"/>
        <v xml:space="preserve"> </v>
      </c>
      <c r="U198">
        <f t="shared" si="71"/>
        <v>0</v>
      </c>
    </row>
    <row r="199" spans="1:24" ht="15.75" customHeight="1">
      <c r="A199" s="56" t="s">
        <v>67</v>
      </c>
      <c r="B199" s="57" t="s">
        <v>85</v>
      </c>
      <c r="C199">
        <f t="shared" si="90"/>
        <v>1</v>
      </c>
      <c r="D199">
        <f t="shared" si="91"/>
        <v>1</v>
      </c>
      <c r="E199">
        <f t="shared" si="92"/>
        <v>2</v>
      </c>
      <c r="F199">
        <f t="shared" si="93"/>
        <v>1</v>
      </c>
      <c r="G199">
        <f t="shared" si="94"/>
        <v>0</v>
      </c>
      <c r="H199">
        <f t="shared" si="95"/>
        <v>0</v>
      </c>
      <c r="I199">
        <f t="shared" si="96"/>
        <v>0</v>
      </c>
      <c r="J199">
        <f t="shared" si="97"/>
        <v>1</v>
      </c>
      <c r="K199">
        <f t="shared" si="98"/>
        <v>0</v>
      </c>
      <c r="L199">
        <f t="shared" si="99"/>
        <v>0</v>
      </c>
      <c r="M199">
        <f t="shared" si="70"/>
        <v>2</v>
      </c>
      <c r="N199">
        <f t="shared" si="100"/>
        <v>0</v>
      </c>
      <c r="O199">
        <f t="shared" si="101"/>
        <v>0</v>
      </c>
      <c r="P199">
        <f t="shared" si="102"/>
        <v>0</v>
      </c>
      <c r="Q199">
        <f t="shared" si="103"/>
        <v>0</v>
      </c>
      <c r="R199">
        <f t="shared" si="104"/>
        <v>2</v>
      </c>
      <c r="S199">
        <f t="shared" si="105"/>
        <v>0</v>
      </c>
      <c r="U199">
        <f t="shared" si="71"/>
        <v>2</v>
      </c>
    </row>
    <row r="200" spans="1:24" ht="15.75" customHeight="1">
      <c r="A200" s="56" t="s">
        <v>69</v>
      </c>
      <c r="B200" s="57" t="s">
        <v>86</v>
      </c>
      <c r="C200">
        <f t="shared" si="90"/>
        <v>2</v>
      </c>
      <c r="D200">
        <f t="shared" si="91"/>
        <v>1</v>
      </c>
      <c r="E200">
        <f t="shared" si="92"/>
        <v>3</v>
      </c>
      <c r="F200">
        <f t="shared" si="93"/>
        <v>0</v>
      </c>
      <c r="G200">
        <f t="shared" si="94"/>
        <v>0</v>
      </c>
      <c r="H200">
        <f t="shared" si="95"/>
        <v>2</v>
      </c>
      <c r="I200">
        <f t="shared" si="96"/>
        <v>1</v>
      </c>
      <c r="J200">
        <f t="shared" si="97"/>
        <v>0</v>
      </c>
      <c r="K200">
        <f t="shared" si="98"/>
        <v>0</v>
      </c>
      <c r="L200">
        <f t="shared" si="99"/>
        <v>0</v>
      </c>
      <c r="M200">
        <f t="shared" si="70"/>
        <v>3</v>
      </c>
      <c r="N200">
        <f t="shared" si="100"/>
        <v>1</v>
      </c>
      <c r="O200">
        <f t="shared" si="101"/>
        <v>1</v>
      </c>
      <c r="P200">
        <f t="shared" si="102"/>
        <v>1</v>
      </c>
      <c r="Q200">
        <f t="shared" si="103"/>
        <v>0</v>
      </c>
      <c r="R200">
        <f t="shared" si="104"/>
        <v>0</v>
      </c>
      <c r="S200">
        <f t="shared" si="105"/>
        <v>0</v>
      </c>
      <c r="U200">
        <f t="shared" si="71"/>
        <v>3</v>
      </c>
    </row>
    <row r="201" spans="1:24" ht="15.75" customHeight="1">
      <c r="A201" s="56" t="s">
        <v>71</v>
      </c>
      <c r="B201" s="57" t="s">
        <v>87</v>
      </c>
      <c r="C201">
        <f t="shared" si="90"/>
        <v>1</v>
      </c>
      <c r="D201">
        <f t="shared" si="91"/>
        <v>1</v>
      </c>
      <c r="E201">
        <f t="shared" si="92"/>
        <v>2</v>
      </c>
      <c r="F201">
        <f t="shared" si="93"/>
        <v>0</v>
      </c>
      <c r="G201">
        <f t="shared" si="94"/>
        <v>0</v>
      </c>
      <c r="H201">
        <f t="shared" si="95"/>
        <v>0</v>
      </c>
      <c r="I201">
        <f t="shared" si="96"/>
        <v>2</v>
      </c>
      <c r="J201">
        <f t="shared" si="97"/>
        <v>0</v>
      </c>
      <c r="K201">
        <f t="shared" si="98"/>
        <v>0</v>
      </c>
      <c r="L201">
        <f t="shared" si="99"/>
        <v>0</v>
      </c>
      <c r="M201">
        <f t="shared" si="70"/>
        <v>2</v>
      </c>
      <c r="N201">
        <f t="shared" si="100"/>
        <v>2</v>
      </c>
      <c r="O201">
        <f t="shared" si="101"/>
        <v>0</v>
      </c>
      <c r="P201">
        <f t="shared" si="102"/>
        <v>0</v>
      </c>
      <c r="Q201">
        <f t="shared" si="103"/>
        <v>0</v>
      </c>
      <c r="R201">
        <f t="shared" si="104"/>
        <v>0</v>
      </c>
      <c r="S201">
        <f t="shared" si="105"/>
        <v>0</v>
      </c>
      <c r="U201">
        <f t="shared" si="71"/>
        <v>2</v>
      </c>
    </row>
    <row r="202" spans="1:24" ht="15.75" customHeight="1">
      <c r="A202" s="56" t="s">
        <v>88</v>
      </c>
      <c r="B202" s="57" t="s">
        <v>89</v>
      </c>
      <c r="C202">
        <f t="shared" si="90"/>
        <v>0</v>
      </c>
      <c r="D202">
        <f t="shared" si="91"/>
        <v>2</v>
      </c>
      <c r="E202">
        <f t="shared" si="92"/>
        <v>2</v>
      </c>
      <c r="F202">
        <f t="shared" si="93"/>
        <v>0</v>
      </c>
      <c r="G202">
        <f t="shared" si="94"/>
        <v>0</v>
      </c>
      <c r="H202">
        <f t="shared" si="95"/>
        <v>1</v>
      </c>
      <c r="I202">
        <f t="shared" si="96"/>
        <v>0</v>
      </c>
      <c r="J202">
        <v>1</v>
      </c>
      <c r="K202">
        <f t="shared" si="98"/>
        <v>0</v>
      </c>
      <c r="L202">
        <f t="shared" si="99"/>
        <v>0</v>
      </c>
      <c r="M202">
        <f t="shared" si="70"/>
        <v>2</v>
      </c>
      <c r="N202">
        <v>2</v>
      </c>
      <c r="O202">
        <f t="shared" si="101"/>
        <v>0</v>
      </c>
      <c r="P202">
        <f t="shared" si="102"/>
        <v>0</v>
      </c>
      <c r="Q202">
        <f t="shared" si="103"/>
        <v>0</v>
      </c>
      <c r="R202">
        <f t="shared" si="104"/>
        <v>0</v>
      </c>
      <c r="S202">
        <f t="shared" si="105"/>
        <v>0</v>
      </c>
      <c r="U202">
        <f t="shared" si="71"/>
        <v>2</v>
      </c>
      <c r="X202" s="247"/>
    </row>
    <row r="203" spans="1:24" ht="15.75" customHeight="1">
      <c r="A203" s="56" t="s">
        <v>90</v>
      </c>
      <c r="B203" s="57" t="s">
        <v>91</v>
      </c>
      <c r="C203">
        <f t="shared" si="90"/>
        <v>2</v>
      </c>
      <c r="D203">
        <f t="shared" si="91"/>
        <v>0</v>
      </c>
      <c r="E203">
        <f t="shared" si="92"/>
        <v>2</v>
      </c>
      <c r="F203">
        <f t="shared" si="93"/>
        <v>0</v>
      </c>
      <c r="G203">
        <f t="shared" si="94"/>
        <v>0</v>
      </c>
      <c r="H203">
        <f t="shared" si="95"/>
        <v>0</v>
      </c>
      <c r="I203">
        <f t="shared" si="96"/>
        <v>0</v>
      </c>
      <c r="J203">
        <f>IFERROR(VLOOKUP(B203,pekerjaan,8,0)," ")</f>
        <v>1</v>
      </c>
      <c r="K203">
        <f t="shared" si="98"/>
        <v>1</v>
      </c>
      <c r="L203">
        <f t="shared" si="99"/>
        <v>0</v>
      </c>
      <c r="M203">
        <f t="shared" si="70"/>
        <v>2</v>
      </c>
      <c r="N203">
        <f>IFERROR(VLOOKUP(B203,sekolah,5,0)," ")</f>
        <v>1</v>
      </c>
      <c r="O203">
        <f t="shared" si="101"/>
        <v>0</v>
      </c>
      <c r="P203">
        <f t="shared" si="102"/>
        <v>1</v>
      </c>
      <c r="Q203">
        <f t="shared" si="103"/>
        <v>0</v>
      </c>
      <c r="R203">
        <f t="shared" si="104"/>
        <v>0</v>
      </c>
      <c r="S203">
        <f t="shared" si="105"/>
        <v>0</v>
      </c>
      <c r="U203">
        <f t="shared" si="71"/>
        <v>2</v>
      </c>
    </row>
    <row r="204" spans="1:24" ht="15.75" customHeight="1">
      <c r="A204" s="59"/>
      <c r="B204" s="60" t="s">
        <v>82</v>
      </c>
      <c r="C204" s="236">
        <f t="shared" ref="C204" si="106">SUM(C187:C203)</f>
        <v>13</v>
      </c>
      <c r="D204" s="236">
        <f t="shared" ref="D204" si="107">SUM(D187:D203)</f>
        <v>14</v>
      </c>
      <c r="E204" s="236">
        <f t="shared" si="92"/>
        <v>27</v>
      </c>
      <c r="F204" s="236">
        <f t="shared" ref="F204" si="108">SUM(F187:F203)</f>
        <v>2</v>
      </c>
      <c r="G204" s="236">
        <f t="shared" ref="G204" si="109">SUM(G187:G203)</f>
        <v>0</v>
      </c>
      <c r="H204" s="236">
        <f t="shared" ref="H204" si="110">SUM(H187:H203)</f>
        <v>9</v>
      </c>
      <c r="I204" s="236">
        <f t="shared" ref="I204" si="111">SUM(I187:I203)</f>
        <v>4</v>
      </c>
      <c r="J204" s="236">
        <f t="shared" ref="J204" si="112">SUM(J187:J203)</f>
        <v>7</v>
      </c>
      <c r="K204" s="236">
        <f t="shared" ref="K204" si="113">SUM(K187:K203)</f>
        <v>5</v>
      </c>
      <c r="L204" s="236">
        <f t="shared" ref="L204" si="114">SUM(L187:L203)</f>
        <v>0</v>
      </c>
      <c r="M204" s="236">
        <f t="shared" ref="M204" si="115">SUM(M187:M203)</f>
        <v>27</v>
      </c>
      <c r="N204" s="236">
        <f t="shared" ref="N204" si="116">SUM(N187:N203)</f>
        <v>16</v>
      </c>
      <c r="O204" s="236">
        <f t="shared" ref="O204" si="117">SUM(O187:O203)</f>
        <v>4</v>
      </c>
      <c r="P204" s="236">
        <f t="shared" ref="P204" si="118">SUM(P187:P203)</f>
        <v>3</v>
      </c>
      <c r="Q204" s="236">
        <f t="shared" ref="Q204" si="119">SUM(Q187:Q203)</f>
        <v>0</v>
      </c>
      <c r="R204" s="236">
        <f t="shared" ref="R204" si="120">SUM(R187:R203)</f>
        <v>4</v>
      </c>
      <c r="S204" s="236">
        <f t="shared" ref="S204" si="121">SUM(S187:S203)</f>
        <v>0</v>
      </c>
      <c r="T204" s="236">
        <f t="shared" ref="T204" si="122">SUM(T187:T203)</f>
        <v>0</v>
      </c>
      <c r="U204" s="236">
        <f t="shared" ref="U204" si="123">SUM(U187:U203)</f>
        <v>27</v>
      </c>
    </row>
    <row r="205" spans="1:24" ht="15.75" customHeight="1">
      <c r="A205" s="56" t="s">
        <v>43</v>
      </c>
      <c r="B205" s="57" t="s">
        <v>92</v>
      </c>
      <c r="C205">
        <f t="shared" ref="C205:C213" si="124">IFERROR(VLOOKUP(B205,kelamin,2,0)," ")</f>
        <v>5</v>
      </c>
      <c r="D205">
        <f t="shared" ref="D205:D213" si="125">IFERROR(VLOOKUP(B205,kelamin,3,0)," ")</f>
        <v>8</v>
      </c>
      <c r="E205">
        <f t="shared" si="92"/>
        <v>13</v>
      </c>
      <c r="F205">
        <f t="shared" ref="F205:F222" si="126">IFERROR(VLOOKUP(B205,pekerjaan,10,0)," ")</f>
        <v>0</v>
      </c>
      <c r="G205">
        <f t="shared" ref="G205:G222" si="127">IFERROR(VLOOKUP(B205,pekerjaan,12,0)," ")</f>
        <v>0</v>
      </c>
      <c r="H205">
        <f t="shared" ref="H205:H213" si="128">IFERROR(VLOOKUP(B205,pekerjaan,3,0)," ")</f>
        <v>0</v>
      </c>
      <c r="I205">
        <f t="shared" ref="I205:I222" si="129">IFERROR(VLOOKUP(B205,pekerjaan,9,0)," ")</f>
        <v>12</v>
      </c>
      <c r="J205">
        <f t="shared" ref="J205:J213" si="130">IFERROR(VLOOKUP(B205,pekerjaan,8,0)," ")</f>
        <v>0</v>
      </c>
      <c r="K205">
        <f t="shared" ref="K205:K213" si="131">IFERROR(VLOOKUP(B205,pekerjaan,4,0)," ")</f>
        <v>1</v>
      </c>
      <c r="L205">
        <f t="shared" ref="L205:L213" si="132">IFERROR(VLOOKUP(B205,pekerjaan,11,0)," ")</f>
        <v>0</v>
      </c>
      <c r="M205">
        <f t="shared" si="70"/>
        <v>13</v>
      </c>
      <c r="N205">
        <f t="shared" ref="N205:N213" si="133">IFERROR(VLOOKUP(B205,sekolah,5,0)," ")</f>
        <v>12</v>
      </c>
      <c r="O205">
        <f t="shared" ref="O205:O222" si="134">IFERROR(VLOOKUP(B205,sekolah,7,0)," ")</f>
        <v>1</v>
      </c>
      <c r="P205">
        <f t="shared" ref="P205:P213" si="135">IFERROR(VLOOKUP(B205,sekolah,6,0)," ")</f>
        <v>0</v>
      </c>
      <c r="Q205">
        <f t="shared" ref="Q205:Q213" si="136">IFERROR(VLOOKUP(B205,sekolah,2,0)," ")</f>
        <v>0</v>
      </c>
      <c r="R205">
        <f t="shared" ref="R205:R222" si="137">IFERROR(VLOOKUP(B205,sekolah,3,0)," ")</f>
        <v>0</v>
      </c>
      <c r="S205">
        <f t="shared" ref="S205:S222" si="138">IFERROR(VLOOKUP(B205,sekolah,4,0)," ")</f>
        <v>0</v>
      </c>
      <c r="U205">
        <f t="shared" si="71"/>
        <v>13</v>
      </c>
    </row>
    <row r="206" spans="1:24" ht="15.75" customHeight="1">
      <c r="A206" s="56" t="s">
        <v>45</v>
      </c>
      <c r="B206" s="57" t="s">
        <v>93</v>
      </c>
      <c r="C206" t="str">
        <f t="shared" si="124"/>
        <v xml:space="preserve"> </v>
      </c>
      <c r="D206" t="str">
        <f t="shared" si="125"/>
        <v xml:space="preserve"> </v>
      </c>
      <c r="E206">
        <f t="shared" si="92"/>
        <v>0</v>
      </c>
      <c r="F206" t="str">
        <f t="shared" si="126"/>
        <v xml:space="preserve"> </v>
      </c>
      <c r="G206" t="str">
        <f t="shared" si="127"/>
        <v xml:space="preserve"> </v>
      </c>
      <c r="H206" t="str">
        <f t="shared" si="128"/>
        <v xml:space="preserve"> </v>
      </c>
      <c r="I206" t="str">
        <f t="shared" si="129"/>
        <v xml:space="preserve"> </v>
      </c>
      <c r="J206" t="str">
        <f t="shared" si="130"/>
        <v xml:space="preserve"> </v>
      </c>
      <c r="K206" t="str">
        <f t="shared" si="131"/>
        <v xml:space="preserve"> </v>
      </c>
      <c r="L206" t="str">
        <f t="shared" si="132"/>
        <v xml:space="preserve"> </v>
      </c>
      <c r="M206">
        <f t="shared" si="70"/>
        <v>0</v>
      </c>
      <c r="N206" t="str">
        <f t="shared" si="133"/>
        <v xml:space="preserve"> </v>
      </c>
      <c r="O206" t="str">
        <f t="shared" si="134"/>
        <v xml:space="preserve"> </v>
      </c>
      <c r="P206" t="str">
        <f t="shared" si="135"/>
        <v xml:space="preserve"> </v>
      </c>
      <c r="Q206" t="str">
        <f t="shared" si="136"/>
        <v xml:space="preserve"> </v>
      </c>
      <c r="R206" t="str">
        <f t="shared" si="137"/>
        <v xml:space="preserve"> </v>
      </c>
      <c r="S206" t="str">
        <f t="shared" si="138"/>
        <v xml:space="preserve"> </v>
      </c>
      <c r="U206">
        <f t="shared" si="71"/>
        <v>0</v>
      </c>
    </row>
    <row r="207" spans="1:24" ht="15.75" customHeight="1">
      <c r="A207" s="56" t="s">
        <v>47</v>
      </c>
      <c r="B207" s="57" t="s">
        <v>94</v>
      </c>
      <c r="C207" t="str">
        <f t="shared" si="124"/>
        <v xml:space="preserve"> </v>
      </c>
      <c r="D207" t="str">
        <f t="shared" si="125"/>
        <v xml:space="preserve"> </v>
      </c>
      <c r="E207">
        <f t="shared" si="92"/>
        <v>0</v>
      </c>
      <c r="F207" t="str">
        <f t="shared" si="126"/>
        <v xml:space="preserve"> </v>
      </c>
      <c r="G207" t="str">
        <f t="shared" si="127"/>
        <v xml:space="preserve"> </v>
      </c>
      <c r="H207" t="str">
        <f t="shared" si="128"/>
        <v xml:space="preserve"> </v>
      </c>
      <c r="I207" t="str">
        <f t="shared" si="129"/>
        <v xml:space="preserve"> </v>
      </c>
      <c r="J207" t="str">
        <f t="shared" si="130"/>
        <v xml:space="preserve"> </v>
      </c>
      <c r="K207" t="str">
        <f t="shared" si="131"/>
        <v xml:space="preserve"> </v>
      </c>
      <c r="L207" t="str">
        <f t="shared" si="132"/>
        <v xml:space="preserve"> </v>
      </c>
      <c r="M207">
        <f t="shared" si="70"/>
        <v>0</v>
      </c>
      <c r="N207" t="str">
        <f t="shared" si="133"/>
        <v xml:space="preserve"> </v>
      </c>
      <c r="O207" t="str">
        <f t="shared" si="134"/>
        <v xml:space="preserve"> </v>
      </c>
      <c r="P207" t="str">
        <f t="shared" si="135"/>
        <v xml:space="preserve"> </v>
      </c>
      <c r="Q207" t="str">
        <f t="shared" si="136"/>
        <v xml:space="preserve"> </v>
      </c>
      <c r="R207" t="str">
        <f t="shared" si="137"/>
        <v xml:space="preserve"> </v>
      </c>
      <c r="S207" t="str">
        <f t="shared" si="138"/>
        <v xml:space="preserve"> </v>
      </c>
      <c r="U207">
        <f t="shared" si="71"/>
        <v>0</v>
      </c>
    </row>
    <row r="208" spans="1:24" ht="15.75" customHeight="1">
      <c r="A208" s="56" t="s">
        <v>49</v>
      </c>
      <c r="B208" s="57" t="s">
        <v>95</v>
      </c>
      <c r="C208">
        <f t="shared" si="124"/>
        <v>1</v>
      </c>
      <c r="D208">
        <f t="shared" si="125"/>
        <v>0</v>
      </c>
      <c r="E208">
        <f t="shared" si="92"/>
        <v>1</v>
      </c>
      <c r="F208">
        <f t="shared" si="126"/>
        <v>0</v>
      </c>
      <c r="G208">
        <f t="shared" si="127"/>
        <v>0</v>
      </c>
      <c r="H208">
        <f t="shared" si="128"/>
        <v>1</v>
      </c>
      <c r="I208">
        <f t="shared" si="129"/>
        <v>0</v>
      </c>
      <c r="J208">
        <f t="shared" si="130"/>
        <v>0</v>
      </c>
      <c r="K208">
        <f t="shared" si="131"/>
        <v>0</v>
      </c>
      <c r="L208">
        <f t="shared" si="132"/>
        <v>0</v>
      </c>
      <c r="M208">
        <f t="shared" si="70"/>
        <v>1</v>
      </c>
      <c r="N208">
        <f t="shared" si="133"/>
        <v>1</v>
      </c>
      <c r="O208">
        <f t="shared" si="134"/>
        <v>0</v>
      </c>
      <c r="P208">
        <f t="shared" si="135"/>
        <v>0</v>
      </c>
      <c r="Q208">
        <f t="shared" si="136"/>
        <v>0</v>
      </c>
      <c r="R208">
        <f t="shared" si="137"/>
        <v>0</v>
      </c>
      <c r="S208">
        <f t="shared" si="138"/>
        <v>0</v>
      </c>
      <c r="U208">
        <f t="shared" si="71"/>
        <v>1</v>
      </c>
    </row>
    <row r="209" spans="1:21" ht="15.75" customHeight="1">
      <c r="A209" s="56" t="s">
        <v>51</v>
      </c>
      <c r="B209" s="57" t="s">
        <v>96</v>
      </c>
      <c r="C209">
        <f t="shared" si="124"/>
        <v>1</v>
      </c>
      <c r="D209">
        <f t="shared" si="125"/>
        <v>2</v>
      </c>
      <c r="E209">
        <f t="shared" si="92"/>
        <v>3</v>
      </c>
      <c r="F209">
        <f t="shared" si="126"/>
        <v>0</v>
      </c>
      <c r="G209">
        <f t="shared" si="127"/>
        <v>0</v>
      </c>
      <c r="H209">
        <f t="shared" si="128"/>
        <v>0</v>
      </c>
      <c r="I209">
        <f t="shared" si="129"/>
        <v>2</v>
      </c>
      <c r="J209">
        <f t="shared" si="130"/>
        <v>0</v>
      </c>
      <c r="K209">
        <f t="shared" si="131"/>
        <v>0</v>
      </c>
      <c r="L209">
        <f t="shared" si="132"/>
        <v>1</v>
      </c>
      <c r="M209">
        <f t="shared" si="70"/>
        <v>3</v>
      </c>
      <c r="N209">
        <f t="shared" si="133"/>
        <v>2</v>
      </c>
      <c r="O209">
        <f t="shared" si="134"/>
        <v>0</v>
      </c>
      <c r="P209">
        <f t="shared" si="135"/>
        <v>0</v>
      </c>
      <c r="Q209">
        <f t="shared" si="136"/>
        <v>1</v>
      </c>
      <c r="R209">
        <f t="shared" si="137"/>
        <v>0</v>
      </c>
      <c r="S209">
        <f t="shared" si="138"/>
        <v>0</v>
      </c>
      <c r="U209">
        <f t="shared" si="71"/>
        <v>3</v>
      </c>
    </row>
    <row r="210" spans="1:21" ht="15.75" customHeight="1">
      <c r="A210" s="56" t="s">
        <v>53</v>
      </c>
      <c r="B210" s="57" t="s">
        <v>97</v>
      </c>
      <c r="C210">
        <f t="shared" si="124"/>
        <v>2</v>
      </c>
      <c r="D210">
        <f t="shared" si="125"/>
        <v>3</v>
      </c>
      <c r="E210">
        <f t="shared" si="92"/>
        <v>5</v>
      </c>
      <c r="F210">
        <f t="shared" si="126"/>
        <v>3</v>
      </c>
      <c r="G210">
        <f t="shared" si="127"/>
        <v>0</v>
      </c>
      <c r="H210">
        <f t="shared" si="128"/>
        <v>0</v>
      </c>
      <c r="I210">
        <f t="shared" si="129"/>
        <v>0</v>
      </c>
      <c r="J210">
        <f t="shared" si="130"/>
        <v>2</v>
      </c>
      <c r="K210">
        <f t="shared" si="131"/>
        <v>0</v>
      </c>
      <c r="L210">
        <f t="shared" si="132"/>
        <v>0</v>
      </c>
      <c r="M210">
        <f t="shared" si="70"/>
        <v>5</v>
      </c>
      <c r="N210">
        <f t="shared" si="133"/>
        <v>0</v>
      </c>
      <c r="O210">
        <f t="shared" si="134"/>
        <v>2</v>
      </c>
      <c r="P210">
        <f t="shared" si="135"/>
        <v>1</v>
      </c>
      <c r="Q210">
        <f t="shared" si="136"/>
        <v>1</v>
      </c>
      <c r="R210">
        <f t="shared" si="137"/>
        <v>1</v>
      </c>
      <c r="S210">
        <f t="shared" si="138"/>
        <v>0</v>
      </c>
      <c r="U210">
        <f t="shared" si="71"/>
        <v>5</v>
      </c>
    </row>
    <row r="211" spans="1:21" ht="15.75" customHeight="1">
      <c r="A211" s="56" t="s">
        <v>55</v>
      </c>
      <c r="B211" s="57" t="s">
        <v>98</v>
      </c>
      <c r="C211" t="str">
        <f t="shared" si="124"/>
        <v xml:space="preserve"> </v>
      </c>
      <c r="D211" t="str">
        <f t="shared" si="125"/>
        <v xml:space="preserve"> </v>
      </c>
      <c r="E211">
        <f t="shared" si="92"/>
        <v>0</v>
      </c>
      <c r="F211" t="str">
        <f t="shared" si="126"/>
        <v xml:space="preserve"> </v>
      </c>
      <c r="G211" t="str">
        <f t="shared" si="127"/>
        <v xml:space="preserve"> </v>
      </c>
      <c r="H211" t="str">
        <f t="shared" si="128"/>
        <v xml:space="preserve"> </v>
      </c>
      <c r="I211" t="str">
        <f t="shared" si="129"/>
        <v xml:space="preserve"> </v>
      </c>
      <c r="J211" t="str">
        <f t="shared" si="130"/>
        <v xml:space="preserve"> </v>
      </c>
      <c r="K211" t="str">
        <f t="shared" si="131"/>
        <v xml:space="preserve"> </v>
      </c>
      <c r="L211" t="str">
        <f t="shared" si="132"/>
        <v xml:space="preserve"> </v>
      </c>
      <c r="M211">
        <f t="shared" si="70"/>
        <v>0</v>
      </c>
      <c r="N211" t="str">
        <f t="shared" si="133"/>
        <v xml:space="preserve"> </v>
      </c>
      <c r="O211" t="str">
        <f t="shared" si="134"/>
        <v xml:space="preserve"> </v>
      </c>
      <c r="P211" t="str">
        <f t="shared" si="135"/>
        <v xml:space="preserve"> </v>
      </c>
      <c r="Q211" t="str">
        <f t="shared" si="136"/>
        <v xml:space="preserve"> </v>
      </c>
      <c r="R211" t="str">
        <f t="shared" si="137"/>
        <v xml:space="preserve"> </v>
      </c>
      <c r="S211" t="str">
        <f t="shared" si="138"/>
        <v xml:space="preserve"> </v>
      </c>
      <c r="U211">
        <f t="shared" si="71"/>
        <v>0</v>
      </c>
    </row>
    <row r="212" spans="1:21" ht="15.75" customHeight="1">
      <c r="A212" s="56" t="s">
        <v>59</v>
      </c>
      <c r="B212" s="57" t="s">
        <v>99</v>
      </c>
      <c r="C212" t="str">
        <f t="shared" si="124"/>
        <v xml:space="preserve"> </v>
      </c>
      <c r="D212" t="str">
        <f t="shared" si="125"/>
        <v xml:space="preserve"> </v>
      </c>
      <c r="E212">
        <f t="shared" si="92"/>
        <v>0</v>
      </c>
      <c r="F212" t="str">
        <f t="shared" si="126"/>
        <v xml:space="preserve"> </v>
      </c>
      <c r="G212" t="str">
        <f t="shared" si="127"/>
        <v xml:space="preserve"> </v>
      </c>
      <c r="H212" t="str">
        <f t="shared" si="128"/>
        <v xml:space="preserve"> </v>
      </c>
      <c r="I212" t="str">
        <f t="shared" si="129"/>
        <v xml:space="preserve"> </v>
      </c>
      <c r="J212" t="str">
        <f t="shared" si="130"/>
        <v xml:space="preserve"> </v>
      </c>
      <c r="K212" t="str">
        <f t="shared" si="131"/>
        <v xml:space="preserve"> </v>
      </c>
      <c r="L212" t="str">
        <f t="shared" si="132"/>
        <v xml:space="preserve"> </v>
      </c>
      <c r="M212">
        <f t="shared" si="70"/>
        <v>0</v>
      </c>
      <c r="N212" t="str">
        <f t="shared" si="133"/>
        <v xml:space="preserve"> </v>
      </c>
      <c r="O212" t="str">
        <f t="shared" si="134"/>
        <v xml:space="preserve"> </v>
      </c>
      <c r="P212" t="str">
        <f t="shared" si="135"/>
        <v xml:space="preserve"> </v>
      </c>
      <c r="Q212" t="str">
        <f t="shared" si="136"/>
        <v xml:space="preserve"> </v>
      </c>
      <c r="R212" t="str">
        <f t="shared" si="137"/>
        <v xml:space="preserve"> </v>
      </c>
      <c r="S212" t="str">
        <f t="shared" si="138"/>
        <v xml:space="preserve"> </v>
      </c>
      <c r="U212">
        <f t="shared" si="71"/>
        <v>0</v>
      </c>
    </row>
    <row r="213" spans="1:21" ht="15.75" customHeight="1">
      <c r="A213" s="56" t="s">
        <v>61</v>
      </c>
      <c r="B213" s="57" t="s">
        <v>100</v>
      </c>
      <c r="C213">
        <f t="shared" si="124"/>
        <v>0</v>
      </c>
      <c r="D213">
        <f t="shared" si="125"/>
        <v>1</v>
      </c>
      <c r="E213">
        <f t="shared" si="92"/>
        <v>1</v>
      </c>
      <c r="F213">
        <f t="shared" si="126"/>
        <v>0</v>
      </c>
      <c r="G213">
        <f t="shared" si="127"/>
        <v>0</v>
      </c>
      <c r="H213">
        <f t="shared" si="128"/>
        <v>0</v>
      </c>
      <c r="I213">
        <f t="shared" si="129"/>
        <v>0</v>
      </c>
      <c r="J213">
        <f t="shared" si="130"/>
        <v>1</v>
      </c>
      <c r="K213">
        <f t="shared" si="131"/>
        <v>0</v>
      </c>
      <c r="L213">
        <f t="shared" si="132"/>
        <v>0</v>
      </c>
      <c r="M213">
        <f t="shared" si="70"/>
        <v>1</v>
      </c>
      <c r="N213">
        <f t="shared" si="133"/>
        <v>0</v>
      </c>
      <c r="O213">
        <f t="shared" si="134"/>
        <v>0</v>
      </c>
      <c r="P213">
        <f t="shared" si="135"/>
        <v>1</v>
      </c>
      <c r="Q213">
        <f t="shared" si="136"/>
        <v>0</v>
      </c>
      <c r="R213">
        <f t="shared" si="137"/>
        <v>0</v>
      </c>
      <c r="S213">
        <f t="shared" si="138"/>
        <v>0</v>
      </c>
      <c r="U213">
        <f t="shared" si="71"/>
        <v>1</v>
      </c>
    </row>
    <row r="214" spans="1:21" ht="15.75" customHeight="1">
      <c r="A214" s="56" t="s">
        <v>63</v>
      </c>
      <c r="B214" s="57" t="s">
        <v>101</v>
      </c>
      <c r="C214">
        <v>1</v>
      </c>
      <c r="E214">
        <f t="shared" si="92"/>
        <v>1</v>
      </c>
      <c r="F214">
        <f t="shared" si="126"/>
        <v>0</v>
      </c>
      <c r="G214">
        <f t="shared" si="127"/>
        <v>0</v>
      </c>
      <c r="H214">
        <v>0</v>
      </c>
      <c r="I214">
        <f t="shared" si="129"/>
        <v>1</v>
      </c>
      <c r="J214">
        <v>0</v>
      </c>
      <c r="K214">
        <v>0</v>
      </c>
      <c r="L214">
        <v>0</v>
      </c>
      <c r="M214">
        <f t="shared" si="70"/>
        <v>1</v>
      </c>
      <c r="N214">
        <v>1</v>
      </c>
      <c r="O214">
        <f t="shared" si="134"/>
        <v>0</v>
      </c>
      <c r="P214">
        <v>0</v>
      </c>
      <c r="Q214">
        <v>0</v>
      </c>
      <c r="R214">
        <f t="shared" si="137"/>
        <v>0</v>
      </c>
      <c r="S214">
        <f t="shared" si="138"/>
        <v>0</v>
      </c>
      <c r="U214">
        <f t="shared" si="71"/>
        <v>1</v>
      </c>
    </row>
    <row r="215" spans="1:21" ht="15.75" customHeight="1">
      <c r="A215" s="56" t="s">
        <v>65</v>
      </c>
      <c r="B215" s="57" t="s">
        <v>102</v>
      </c>
      <c r="C215">
        <f t="shared" ref="C215:C222" si="139">IFERROR(VLOOKUP(B215,kelamin,2,0)," ")</f>
        <v>1</v>
      </c>
      <c r="D215">
        <f t="shared" ref="D215:D222" si="140">IFERROR(VLOOKUP(B215,kelamin,3,0)," ")</f>
        <v>1</v>
      </c>
      <c r="E215">
        <f t="shared" si="92"/>
        <v>2</v>
      </c>
      <c r="F215">
        <f t="shared" si="126"/>
        <v>0</v>
      </c>
      <c r="G215">
        <f t="shared" si="127"/>
        <v>0</v>
      </c>
      <c r="H215">
        <f t="shared" ref="H215:H222" si="141">IFERROR(VLOOKUP(B215,pekerjaan,3,0)," ")</f>
        <v>0</v>
      </c>
      <c r="I215">
        <f t="shared" si="129"/>
        <v>1</v>
      </c>
      <c r="J215">
        <f t="shared" ref="J215:J222" si="142">IFERROR(VLOOKUP(B215,pekerjaan,8,0)," ")</f>
        <v>0</v>
      </c>
      <c r="K215">
        <f t="shared" ref="K215:K222" si="143">IFERROR(VLOOKUP(B215,pekerjaan,4,0)," ")</f>
        <v>1</v>
      </c>
      <c r="L215">
        <f t="shared" ref="L215:L222" si="144">IFERROR(VLOOKUP(B215,pekerjaan,11,0)," ")</f>
        <v>0</v>
      </c>
      <c r="M215">
        <f t="shared" si="70"/>
        <v>2</v>
      </c>
      <c r="N215">
        <f t="shared" ref="N215:N222" si="145">IFERROR(VLOOKUP(B215,sekolah,5,0)," ")</f>
        <v>1</v>
      </c>
      <c r="O215">
        <f t="shared" si="134"/>
        <v>0</v>
      </c>
      <c r="P215">
        <f t="shared" ref="P215:P222" si="146">IFERROR(VLOOKUP(B215,sekolah,6,0)," ")</f>
        <v>1</v>
      </c>
      <c r="Q215">
        <f t="shared" ref="Q215:Q222" si="147">IFERROR(VLOOKUP(B215,sekolah,2,0)," ")</f>
        <v>0</v>
      </c>
      <c r="R215">
        <f t="shared" si="137"/>
        <v>0</v>
      </c>
      <c r="S215">
        <f t="shared" si="138"/>
        <v>0</v>
      </c>
      <c r="U215">
        <f t="shared" si="71"/>
        <v>2</v>
      </c>
    </row>
    <row r="216" spans="1:21" ht="15.75" customHeight="1">
      <c r="A216" s="56" t="s">
        <v>67</v>
      </c>
      <c r="B216" s="57" t="s">
        <v>103</v>
      </c>
      <c r="C216">
        <f t="shared" si="139"/>
        <v>1</v>
      </c>
      <c r="D216">
        <f t="shared" si="140"/>
        <v>1</v>
      </c>
      <c r="E216">
        <f t="shared" si="92"/>
        <v>2</v>
      </c>
      <c r="F216">
        <f t="shared" si="126"/>
        <v>2</v>
      </c>
      <c r="G216">
        <f t="shared" si="127"/>
        <v>0</v>
      </c>
      <c r="H216">
        <f t="shared" si="141"/>
        <v>0</v>
      </c>
      <c r="I216">
        <f t="shared" si="129"/>
        <v>0</v>
      </c>
      <c r="J216">
        <f t="shared" si="142"/>
        <v>0</v>
      </c>
      <c r="K216">
        <f t="shared" si="143"/>
        <v>0</v>
      </c>
      <c r="L216">
        <f t="shared" si="144"/>
        <v>0</v>
      </c>
      <c r="M216">
        <f t="shared" si="70"/>
        <v>2</v>
      </c>
      <c r="N216">
        <f t="shared" si="145"/>
        <v>0</v>
      </c>
      <c r="O216">
        <f t="shared" si="134"/>
        <v>0</v>
      </c>
      <c r="P216">
        <f t="shared" si="146"/>
        <v>0</v>
      </c>
      <c r="Q216">
        <f t="shared" si="147"/>
        <v>1</v>
      </c>
      <c r="R216">
        <f t="shared" si="137"/>
        <v>0</v>
      </c>
      <c r="S216">
        <f t="shared" si="138"/>
        <v>1</v>
      </c>
      <c r="U216">
        <f t="shared" si="71"/>
        <v>2</v>
      </c>
    </row>
    <row r="217" spans="1:21" ht="15.75" customHeight="1">
      <c r="A217" s="56" t="s">
        <v>69</v>
      </c>
      <c r="B217" s="57" t="s">
        <v>104</v>
      </c>
      <c r="C217">
        <f t="shared" si="139"/>
        <v>2</v>
      </c>
      <c r="D217">
        <f t="shared" si="140"/>
        <v>1</v>
      </c>
      <c r="E217">
        <f t="shared" si="92"/>
        <v>3</v>
      </c>
      <c r="F217">
        <f t="shared" si="126"/>
        <v>0</v>
      </c>
      <c r="G217">
        <f t="shared" si="127"/>
        <v>0</v>
      </c>
      <c r="H217">
        <f t="shared" si="141"/>
        <v>0</v>
      </c>
      <c r="I217">
        <f t="shared" si="129"/>
        <v>2</v>
      </c>
      <c r="J217">
        <f t="shared" si="142"/>
        <v>1</v>
      </c>
      <c r="K217">
        <f t="shared" si="143"/>
        <v>0</v>
      </c>
      <c r="L217">
        <f t="shared" si="144"/>
        <v>0</v>
      </c>
      <c r="M217">
        <f t="shared" si="70"/>
        <v>3</v>
      </c>
      <c r="N217">
        <f t="shared" si="145"/>
        <v>3</v>
      </c>
      <c r="O217">
        <f t="shared" si="134"/>
        <v>0</v>
      </c>
      <c r="P217">
        <f t="shared" si="146"/>
        <v>0</v>
      </c>
      <c r="Q217">
        <f t="shared" si="147"/>
        <v>0</v>
      </c>
      <c r="R217">
        <f t="shared" si="137"/>
        <v>0</v>
      </c>
      <c r="S217">
        <f t="shared" si="138"/>
        <v>0</v>
      </c>
      <c r="U217">
        <f t="shared" si="71"/>
        <v>3</v>
      </c>
    </row>
    <row r="218" spans="1:21" ht="15.75" customHeight="1">
      <c r="A218" s="56" t="s">
        <v>71</v>
      </c>
      <c r="B218" s="57" t="s">
        <v>105</v>
      </c>
      <c r="C218">
        <f t="shared" si="139"/>
        <v>2</v>
      </c>
      <c r="D218">
        <f t="shared" si="140"/>
        <v>2</v>
      </c>
      <c r="E218">
        <f t="shared" si="92"/>
        <v>4</v>
      </c>
      <c r="F218">
        <f t="shared" si="126"/>
        <v>2</v>
      </c>
      <c r="G218">
        <f t="shared" si="127"/>
        <v>0</v>
      </c>
      <c r="H218">
        <f t="shared" si="141"/>
        <v>2</v>
      </c>
      <c r="I218">
        <f t="shared" si="129"/>
        <v>0</v>
      </c>
      <c r="J218">
        <f t="shared" si="142"/>
        <v>0</v>
      </c>
      <c r="K218">
        <f t="shared" si="143"/>
        <v>0</v>
      </c>
      <c r="L218">
        <f t="shared" si="144"/>
        <v>0</v>
      </c>
      <c r="M218">
        <f t="shared" si="70"/>
        <v>4</v>
      </c>
      <c r="N218">
        <f t="shared" si="145"/>
        <v>0</v>
      </c>
      <c r="O218">
        <f t="shared" si="134"/>
        <v>0</v>
      </c>
      <c r="P218">
        <f t="shared" si="146"/>
        <v>3</v>
      </c>
      <c r="Q218">
        <f t="shared" si="147"/>
        <v>0</v>
      </c>
      <c r="R218">
        <f t="shared" si="137"/>
        <v>1</v>
      </c>
      <c r="S218">
        <f t="shared" si="138"/>
        <v>0</v>
      </c>
      <c r="U218">
        <f t="shared" si="71"/>
        <v>4</v>
      </c>
    </row>
    <row r="219" spans="1:21" ht="15.75" customHeight="1">
      <c r="A219" s="56" t="s">
        <v>88</v>
      </c>
      <c r="B219" s="57" t="s">
        <v>106</v>
      </c>
      <c r="C219">
        <f t="shared" si="139"/>
        <v>1</v>
      </c>
      <c r="D219">
        <f t="shared" si="140"/>
        <v>1</v>
      </c>
      <c r="E219">
        <f t="shared" si="92"/>
        <v>2</v>
      </c>
      <c r="F219">
        <f t="shared" si="126"/>
        <v>0</v>
      </c>
      <c r="G219">
        <f t="shared" si="127"/>
        <v>0</v>
      </c>
      <c r="H219">
        <f t="shared" si="141"/>
        <v>0</v>
      </c>
      <c r="I219">
        <f t="shared" si="129"/>
        <v>0</v>
      </c>
      <c r="J219">
        <f t="shared" si="142"/>
        <v>2</v>
      </c>
      <c r="K219">
        <f t="shared" si="143"/>
        <v>0</v>
      </c>
      <c r="L219">
        <f t="shared" si="144"/>
        <v>0</v>
      </c>
      <c r="M219">
        <f t="shared" si="70"/>
        <v>2</v>
      </c>
      <c r="N219">
        <f t="shared" si="145"/>
        <v>0</v>
      </c>
      <c r="O219">
        <f t="shared" si="134"/>
        <v>1</v>
      </c>
      <c r="P219">
        <f t="shared" si="146"/>
        <v>1</v>
      </c>
      <c r="Q219">
        <f t="shared" si="147"/>
        <v>0</v>
      </c>
      <c r="R219">
        <f t="shared" si="137"/>
        <v>0</v>
      </c>
      <c r="S219">
        <f t="shared" si="138"/>
        <v>0</v>
      </c>
      <c r="U219">
        <f t="shared" si="71"/>
        <v>2</v>
      </c>
    </row>
    <row r="220" spans="1:21" ht="15.75" customHeight="1">
      <c r="A220" s="56" t="s">
        <v>107</v>
      </c>
      <c r="B220" s="57" t="s">
        <v>108</v>
      </c>
      <c r="C220" t="str">
        <f t="shared" si="139"/>
        <v xml:space="preserve"> </v>
      </c>
      <c r="D220" t="str">
        <f t="shared" si="140"/>
        <v xml:space="preserve"> </v>
      </c>
      <c r="E220">
        <f t="shared" si="92"/>
        <v>0</v>
      </c>
      <c r="F220" t="str">
        <f t="shared" si="126"/>
        <v xml:space="preserve"> </v>
      </c>
      <c r="G220" t="str">
        <f t="shared" si="127"/>
        <v xml:space="preserve"> </v>
      </c>
      <c r="H220" t="str">
        <f t="shared" si="141"/>
        <v xml:space="preserve"> </v>
      </c>
      <c r="I220" t="str">
        <f t="shared" si="129"/>
        <v xml:space="preserve"> </v>
      </c>
      <c r="J220" t="str">
        <f t="shared" si="142"/>
        <v xml:space="preserve"> </v>
      </c>
      <c r="K220" t="str">
        <f t="shared" si="143"/>
        <v xml:space="preserve"> </v>
      </c>
      <c r="L220" t="str">
        <f t="shared" si="144"/>
        <v xml:space="preserve"> </v>
      </c>
      <c r="M220">
        <f t="shared" si="70"/>
        <v>0</v>
      </c>
      <c r="N220" t="str">
        <f t="shared" si="145"/>
        <v xml:space="preserve"> </v>
      </c>
      <c r="O220" t="str">
        <f t="shared" si="134"/>
        <v xml:space="preserve"> </v>
      </c>
      <c r="P220" t="str">
        <f t="shared" si="146"/>
        <v xml:space="preserve"> </v>
      </c>
      <c r="Q220" t="str">
        <f t="shared" si="147"/>
        <v xml:space="preserve"> </v>
      </c>
      <c r="R220" t="str">
        <f t="shared" si="137"/>
        <v xml:space="preserve"> </v>
      </c>
      <c r="S220" t="str">
        <f t="shared" si="138"/>
        <v xml:space="preserve"> </v>
      </c>
      <c r="U220">
        <f t="shared" si="71"/>
        <v>0</v>
      </c>
    </row>
    <row r="221" spans="1:21" ht="15.75" customHeight="1">
      <c r="A221" s="56" t="s">
        <v>109</v>
      </c>
      <c r="B221" s="57" t="s">
        <v>110</v>
      </c>
      <c r="C221" t="str">
        <f t="shared" si="139"/>
        <v xml:space="preserve"> </v>
      </c>
      <c r="D221" t="str">
        <f t="shared" si="140"/>
        <v xml:space="preserve"> </v>
      </c>
      <c r="E221">
        <f t="shared" si="92"/>
        <v>0</v>
      </c>
      <c r="F221" t="str">
        <f t="shared" si="126"/>
        <v xml:space="preserve"> </v>
      </c>
      <c r="G221" t="str">
        <f t="shared" si="127"/>
        <v xml:space="preserve"> </v>
      </c>
      <c r="H221" t="str">
        <f t="shared" si="141"/>
        <v xml:space="preserve"> </v>
      </c>
      <c r="I221" t="str">
        <f t="shared" si="129"/>
        <v xml:space="preserve"> </v>
      </c>
      <c r="J221" t="str">
        <f t="shared" si="142"/>
        <v xml:space="preserve"> </v>
      </c>
      <c r="K221" t="str">
        <f t="shared" si="143"/>
        <v xml:space="preserve"> </v>
      </c>
      <c r="L221" t="str">
        <f t="shared" si="144"/>
        <v xml:space="preserve"> </v>
      </c>
      <c r="M221">
        <f t="shared" si="70"/>
        <v>0</v>
      </c>
      <c r="N221" t="str">
        <f t="shared" si="145"/>
        <v xml:space="preserve"> </v>
      </c>
      <c r="O221" t="str">
        <f t="shared" si="134"/>
        <v xml:space="preserve"> </v>
      </c>
      <c r="P221" t="str">
        <f t="shared" si="146"/>
        <v xml:space="preserve"> </v>
      </c>
      <c r="Q221" t="str">
        <f t="shared" si="147"/>
        <v xml:space="preserve"> </v>
      </c>
      <c r="R221" t="str">
        <f t="shared" si="137"/>
        <v xml:space="preserve"> </v>
      </c>
      <c r="S221" t="str">
        <f t="shared" si="138"/>
        <v xml:space="preserve"> </v>
      </c>
      <c r="U221">
        <f t="shared" si="71"/>
        <v>0</v>
      </c>
    </row>
    <row r="222" spans="1:21" ht="15.75" customHeight="1">
      <c r="A222" s="56" t="s">
        <v>111</v>
      </c>
      <c r="B222" s="57" t="s">
        <v>112</v>
      </c>
      <c r="C222">
        <f t="shared" si="139"/>
        <v>1</v>
      </c>
      <c r="D222">
        <f t="shared" si="140"/>
        <v>0</v>
      </c>
      <c r="E222">
        <f t="shared" si="92"/>
        <v>1</v>
      </c>
      <c r="F222">
        <f t="shared" si="126"/>
        <v>0</v>
      </c>
      <c r="G222">
        <f t="shared" si="127"/>
        <v>0</v>
      </c>
      <c r="H222">
        <f t="shared" si="141"/>
        <v>0</v>
      </c>
      <c r="I222">
        <f t="shared" si="129"/>
        <v>0</v>
      </c>
      <c r="J222">
        <f t="shared" si="142"/>
        <v>1</v>
      </c>
      <c r="K222">
        <f t="shared" si="143"/>
        <v>0</v>
      </c>
      <c r="L222">
        <f t="shared" si="144"/>
        <v>0</v>
      </c>
      <c r="M222">
        <f t="shared" si="70"/>
        <v>1</v>
      </c>
      <c r="N222">
        <f t="shared" si="145"/>
        <v>0</v>
      </c>
      <c r="O222">
        <f t="shared" si="134"/>
        <v>0</v>
      </c>
      <c r="P222">
        <f t="shared" si="146"/>
        <v>0</v>
      </c>
      <c r="Q222">
        <f t="shared" si="147"/>
        <v>0</v>
      </c>
      <c r="R222">
        <f t="shared" si="137"/>
        <v>1</v>
      </c>
      <c r="S222">
        <f t="shared" si="138"/>
        <v>0</v>
      </c>
      <c r="U222">
        <f t="shared" si="71"/>
        <v>1</v>
      </c>
    </row>
    <row r="223" spans="1:21" ht="15.75" customHeight="1">
      <c r="A223" s="59"/>
      <c r="B223" s="60" t="s">
        <v>105</v>
      </c>
      <c r="C223" s="236">
        <f t="shared" ref="C223" si="148">SUM(C205:C222)</f>
        <v>18</v>
      </c>
      <c r="D223" s="236">
        <f t="shared" ref="D223" si="149">SUM(D205:D222)</f>
        <v>20</v>
      </c>
      <c r="E223" s="236">
        <f t="shared" si="92"/>
        <v>38</v>
      </c>
      <c r="F223" s="236">
        <f t="shared" ref="F223" si="150">SUM(F205:F222)</f>
        <v>7</v>
      </c>
      <c r="G223" s="236">
        <f t="shared" ref="G223" si="151">SUM(G205:G222)</f>
        <v>0</v>
      </c>
      <c r="H223" s="236">
        <f t="shared" ref="H223" si="152">SUM(H205:H222)</f>
        <v>3</v>
      </c>
      <c r="I223" s="236">
        <f t="shared" ref="I223" si="153">SUM(I205:I222)</f>
        <v>18</v>
      </c>
      <c r="J223" s="236">
        <f t="shared" ref="J223" si="154">SUM(J205:J222)</f>
        <v>7</v>
      </c>
      <c r="K223" s="236">
        <f t="shared" ref="K223" si="155">SUM(K205:K222)</f>
        <v>2</v>
      </c>
      <c r="L223" s="236">
        <f t="shared" ref="L223" si="156">SUM(L205:L222)</f>
        <v>1</v>
      </c>
      <c r="M223" s="236">
        <f t="shared" ref="M223" si="157">SUM(M205:M222)</f>
        <v>38</v>
      </c>
      <c r="N223" s="236">
        <f t="shared" ref="N223" si="158">SUM(N205:N222)</f>
        <v>20</v>
      </c>
      <c r="O223" s="236">
        <f t="shared" ref="O223" si="159">SUM(O205:O222)</f>
        <v>4</v>
      </c>
      <c r="P223" s="236">
        <f t="shared" ref="P223" si="160">SUM(P205:P222)</f>
        <v>7</v>
      </c>
      <c r="Q223" s="236">
        <f t="shared" ref="Q223" si="161">SUM(Q205:Q222)</f>
        <v>3</v>
      </c>
      <c r="R223" s="236">
        <f t="shared" ref="R223" si="162">SUM(R205:R222)</f>
        <v>3</v>
      </c>
      <c r="S223" s="236">
        <f t="shared" ref="S223" si="163">SUM(S205:S222)</f>
        <v>1</v>
      </c>
      <c r="T223" s="236">
        <f t="shared" ref="T223" si="164">SUM(T205:T222)</f>
        <v>0</v>
      </c>
      <c r="U223" s="236">
        <f t="shared" ref="U223" si="165">SUM(U205:U222)</f>
        <v>38</v>
      </c>
    </row>
    <row r="224" spans="1:21" ht="15.75" customHeight="1">
      <c r="A224" s="56" t="s">
        <v>43</v>
      </c>
      <c r="B224" s="57" t="s">
        <v>113</v>
      </c>
      <c r="C224" t="str">
        <f t="shared" ref="C224:C242" si="166">IFERROR(VLOOKUP(B224,kelamin,2,0)," ")</f>
        <v xml:space="preserve"> </v>
      </c>
      <c r="D224" t="str">
        <f t="shared" ref="D224:D242" si="167">IFERROR(VLOOKUP(B224,kelamin,3,0)," ")</f>
        <v xml:space="preserve"> </v>
      </c>
      <c r="E224">
        <f t="shared" si="92"/>
        <v>0</v>
      </c>
      <c r="F224" t="str">
        <f t="shared" ref="F224:F242" si="168">IFERROR(VLOOKUP(B224,pekerjaan,10,0)," ")</f>
        <v xml:space="preserve"> </v>
      </c>
      <c r="G224" t="str">
        <f t="shared" ref="G224:G242" si="169">IFERROR(VLOOKUP(B224,pekerjaan,12,0)," ")</f>
        <v xml:space="preserve"> </v>
      </c>
      <c r="H224" t="str">
        <f t="shared" ref="H224:H242" si="170">IFERROR(VLOOKUP(B224,pekerjaan,3,0)," ")</f>
        <v xml:space="preserve"> </v>
      </c>
      <c r="I224" t="str">
        <f t="shared" ref="I224:I242" si="171">IFERROR(VLOOKUP(B224,pekerjaan,9,0)," ")</f>
        <v xml:space="preserve"> </v>
      </c>
      <c r="J224" t="str">
        <f t="shared" ref="J224:J242" si="172">IFERROR(VLOOKUP(B224,pekerjaan,8,0)," ")</f>
        <v xml:space="preserve"> </v>
      </c>
      <c r="K224" t="str">
        <f t="shared" ref="K224:K242" si="173">IFERROR(VLOOKUP(B224,pekerjaan,4,0)," ")</f>
        <v xml:space="preserve"> </v>
      </c>
      <c r="L224" t="str">
        <f t="shared" ref="L224:L242" si="174">IFERROR(VLOOKUP(B224,pekerjaan,11,0)," ")</f>
        <v xml:space="preserve"> </v>
      </c>
      <c r="M224">
        <f t="shared" si="70"/>
        <v>0</v>
      </c>
      <c r="N224" t="str">
        <f t="shared" ref="N224:N242" si="175">IFERROR(VLOOKUP(B224,sekolah,5,0)," ")</f>
        <v xml:space="preserve"> </v>
      </c>
      <c r="O224" t="str">
        <f t="shared" ref="O224:O242" si="176">IFERROR(VLOOKUP(B224,sekolah,7,0)," ")</f>
        <v xml:space="preserve"> </v>
      </c>
      <c r="P224" t="str">
        <f t="shared" ref="P224:P242" si="177">IFERROR(VLOOKUP(B224,sekolah,6,0)," ")</f>
        <v xml:space="preserve"> </v>
      </c>
      <c r="Q224" t="str">
        <f t="shared" ref="Q224:Q242" si="178">IFERROR(VLOOKUP(B224,sekolah,2,0)," ")</f>
        <v xml:space="preserve"> </v>
      </c>
      <c r="R224" t="str">
        <f t="shared" ref="R224:R242" si="179">IFERROR(VLOOKUP(B224,sekolah,3,0)," ")</f>
        <v xml:space="preserve"> </v>
      </c>
      <c r="S224" t="str">
        <f t="shared" ref="S224:S242" si="180">IFERROR(VLOOKUP(B224,sekolah,4,0)," ")</f>
        <v xml:space="preserve"> </v>
      </c>
      <c r="U224">
        <f t="shared" si="71"/>
        <v>0</v>
      </c>
    </row>
    <row r="225" spans="1:21" ht="15.75" customHeight="1">
      <c r="A225" s="56" t="s">
        <v>45</v>
      </c>
      <c r="B225" s="57" t="s">
        <v>114</v>
      </c>
      <c r="C225" t="str">
        <f t="shared" si="166"/>
        <v xml:space="preserve"> </v>
      </c>
      <c r="D225" t="str">
        <f t="shared" si="167"/>
        <v xml:space="preserve"> </v>
      </c>
      <c r="E225">
        <f t="shared" si="92"/>
        <v>0</v>
      </c>
      <c r="F225" t="str">
        <f t="shared" si="168"/>
        <v xml:space="preserve"> </v>
      </c>
      <c r="G225" t="str">
        <f t="shared" si="169"/>
        <v xml:space="preserve"> </v>
      </c>
      <c r="H225" t="str">
        <f t="shared" si="170"/>
        <v xml:space="preserve"> </v>
      </c>
      <c r="I225" t="str">
        <f t="shared" si="171"/>
        <v xml:space="preserve"> </v>
      </c>
      <c r="J225" t="str">
        <f t="shared" si="172"/>
        <v xml:space="preserve"> </v>
      </c>
      <c r="K225" t="str">
        <f t="shared" si="173"/>
        <v xml:space="preserve"> </v>
      </c>
      <c r="L225" t="str">
        <f t="shared" si="174"/>
        <v xml:space="preserve"> </v>
      </c>
      <c r="M225">
        <f t="shared" si="70"/>
        <v>0</v>
      </c>
      <c r="N225" t="str">
        <f t="shared" si="175"/>
        <v xml:space="preserve"> </v>
      </c>
      <c r="O225" t="str">
        <f t="shared" si="176"/>
        <v xml:space="preserve"> </v>
      </c>
      <c r="P225" t="str">
        <f t="shared" si="177"/>
        <v xml:space="preserve"> </v>
      </c>
      <c r="Q225" t="str">
        <f t="shared" si="178"/>
        <v xml:space="preserve"> </v>
      </c>
      <c r="R225" t="str">
        <f t="shared" si="179"/>
        <v xml:space="preserve"> </v>
      </c>
      <c r="S225" t="str">
        <f t="shared" si="180"/>
        <v xml:space="preserve"> </v>
      </c>
      <c r="U225">
        <f t="shared" si="71"/>
        <v>0</v>
      </c>
    </row>
    <row r="226" spans="1:21" ht="15.75" customHeight="1">
      <c r="A226" s="56" t="s">
        <v>47</v>
      </c>
      <c r="B226" s="57" t="s">
        <v>115</v>
      </c>
      <c r="C226" t="str">
        <f t="shared" si="166"/>
        <v xml:space="preserve"> </v>
      </c>
      <c r="D226" t="str">
        <f t="shared" si="167"/>
        <v xml:space="preserve"> </v>
      </c>
      <c r="E226">
        <f t="shared" si="92"/>
        <v>0</v>
      </c>
      <c r="F226" t="str">
        <f t="shared" si="168"/>
        <v xml:space="preserve"> </v>
      </c>
      <c r="G226" t="str">
        <f t="shared" si="169"/>
        <v xml:space="preserve"> </v>
      </c>
      <c r="H226" t="str">
        <f t="shared" si="170"/>
        <v xml:space="preserve"> </v>
      </c>
      <c r="I226" t="str">
        <f t="shared" si="171"/>
        <v xml:space="preserve"> </v>
      </c>
      <c r="J226" t="str">
        <f t="shared" si="172"/>
        <v xml:space="preserve"> </v>
      </c>
      <c r="K226" t="str">
        <f t="shared" si="173"/>
        <v xml:space="preserve"> </v>
      </c>
      <c r="L226" t="str">
        <f t="shared" si="174"/>
        <v xml:space="preserve"> </v>
      </c>
      <c r="M226">
        <f t="shared" si="70"/>
        <v>0</v>
      </c>
      <c r="N226" t="str">
        <f t="shared" si="175"/>
        <v xml:space="preserve"> </v>
      </c>
      <c r="O226" t="str">
        <f t="shared" si="176"/>
        <v xml:space="preserve"> </v>
      </c>
      <c r="P226" t="str">
        <f t="shared" si="177"/>
        <v xml:space="preserve"> </v>
      </c>
      <c r="Q226" t="str">
        <f t="shared" si="178"/>
        <v xml:space="preserve"> </v>
      </c>
      <c r="R226" t="str">
        <f t="shared" si="179"/>
        <v xml:space="preserve"> </v>
      </c>
      <c r="S226" t="str">
        <f t="shared" si="180"/>
        <v xml:space="preserve"> </v>
      </c>
      <c r="U226">
        <f t="shared" si="71"/>
        <v>0</v>
      </c>
    </row>
    <row r="227" spans="1:21" ht="15.75" customHeight="1">
      <c r="A227" s="56" t="s">
        <v>49</v>
      </c>
      <c r="B227" s="57" t="s">
        <v>116</v>
      </c>
      <c r="C227" t="str">
        <f t="shared" si="166"/>
        <v xml:space="preserve"> </v>
      </c>
      <c r="D227" t="str">
        <f t="shared" si="167"/>
        <v xml:space="preserve"> </v>
      </c>
      <c r="E227">
        <f t="shared" si="92"/>
        <v>0</v>
      </c>
      <c r="F227" t="str">
        <f t="shared" si="168"/>
        <v xml:space="preserve"> </v>
      </c>
      <c r="G227" t="str">
        <f t="shared" si="169"/>
        <v xml:space="preserve"> </v>
      </c>
      <c r="H227" t="str">
        <f t="shared" si="170"/>
        <v xml:space="preserve"> </v>
      </c>
      <c r="I227" t="str">
        <f t="shared" si="171"/>
        <v xml:space="preserve"> </v>
      </c>
      <c r="J227" t="str">
        <f t="shared" si="172"/>
        <v xml:space="preserve"> </v>
      </c>
      <c r="K227" t="str">
        <f t="shared" si="173"/>
        <v xml:space="preserve"> </v>
      </c>
      <c r="L227" t="str">
        <f t="shared" si="174"/>
        <v xml:space="preserve"> </v>
      </c>
      <c r="M227">
        <f t="shared" si="70"/>
        <v>0</v>
      </c>
      <c r="N227" t="str">
        <f t="shared" si="175"/>
        <v xml:space="preserve"> </v>
      </c>
      <c r="O227" t="str">
        <f t="shared" si="176"/>
        <v xml:space="preserve"> </v>
      </c>
      <c r="P227" t="str">
        <f t="shared" si="177"/>
        <v xml:space="preserve"> </v>
      </c>
      <c r="Q227" t="str">
        <f t="shared" si="178"/>
        <v xml:space="preserve"> </v>
      </c>
      <c r="R227" t="str">
        <f t="shared" si="179"/>
        <v xml:space="preserve"> </v>
      </c>
      <c r="S227" t="str">
        <f t="shared" si="180"/>
        <v xml:space="preserve"> </v>
      </c>
      <c r="U227">
        <f t="shared" si="71"/>
        <v>0</v>
      </c>
    </row>
    <row r="228" spans="1:21" ht="15.75" customHeight="1">
      <c r="A228" s="56" t="s">
        <v>51</v>
      </c>
      <c r="B228" s="57" t="s">
        <v>117</v>
      </c>
      <c r="C228" t="str">
        <f t="shared" si="166"/>
        <v xml:space="preserve"> </v>
      </c>
      <c r="D228" t="str">
        <f t="shared" si="167"/>
        <v xml:space="preserve"> </v>
      </c>
      <c r="E228">
        <f t="shared" si="92"/>
        <v>0</v>
      </c>
      <c r="F228" t="str">
        <f t="shared" si="168"/>
        <v xml:space="preserve"> </v>
      </c>
      <c r="G228" t="str">
        <f t="shared" si="169"/>
        <v xml:space="preserve"> </v>
      </c>
      <c r="H228" t="str">
        <f t="shared" si="170"/>
        <v xml:space="preserve"> </v>
      </c>
      <c r="I228" t="str">
        <f t="shared" si="171"/>
        <v xml:space="preserve"> </v>
      </c>
      <c r="J228" t="str">
        <f t="shared" si="172"/>
        <v xml:space="preserve"> </v>
      </c>
      <c r="K228" t="str">
        <f t="shared" si="173"/>
        <v xml:space="preserve"> </v>
      </c>
      <c r="L228" t="str">
        <f t="shared" si="174"/>
        <v xml:space="preserve"> </v>
      </c>
      <c r="M228">
        <f t="shared" si="70"/>
        <v>0</v>
      </c>
      <c r="N228" t="str">
        <f t="shared" si="175"/>
        <v xml:space="preserve"> </v>
      </c>
      <c r="O228" t="str">
        <f t="shared" si="176"/>
        <v xml:space="preserve"> </v>
      </c>
      <c r="P228" t="str">
        <f t="shared" si="177"/>
        <v xml:space="preserve"> </v>
      </c>
      <c r="Q228" t="str">
        <f t="shared" si="178"/>
        <v xml:space="preserve"> </v>
      </c>
      <c r="R228" t="str">
        <f t="shared" si="179"/>
        <v xml:space="preserve"> </v>
      </c>
      <c r="S228" t="str">
        <f t="shared" si="180"/>
        <v xml:space="preserve"> </v>
      </c>
      <c r="U228">
        <f t="shared" si="71"/>
        <v>0</v>
      </c>
    </row>
    <row r="229" spans="1:21" ht="15.75" customHeight="1">
      <c r="A229" s="56" t="s">
        <v>53</v>
      </c>
      <c r="B229" s="57" t="s">
        <v>118</v>
      </c>
      <c r="C229" t="str">
        <f t="shared" si="166"/>
        <v xml:space="preserve"> </v>
      </c>
      <c r="D229" t="str">
        <f t="shared" si="167"/>
        <v xml:space="preserve"> </v>
      </c>
      <c r="E229">
        <f t="shared" si="92"/>
        <v>0</v>
      </c>
      <c r="F229" t="str">
        <f t="shared" si="168"/>
        <v xml:space="preserve"> </v>
      </c>
      <c r="G229" t="str">
        <f t="shared" si="169"/>
        <v xml:space="preserve"> </v>
      </c>
      <c r="H229" t="str">
        <f t="shared" si="170"/>
        <v xml:space="preserve"> </v>
      </c>
      <c r="I229" t="str">
        <f t="shared" si="171"/>
        <v xml:space="preserve"> </v>
      </c>
      <c r="J229" t="str">
        <f t="shared" si="172"/>
        <v xml:space="preserve"> </v>
      </c>
      <c r="K229" t="str">
        <f t="shared" si="173"/>
        <v xml:space="preserve"> </v>
      </c>
      <c r="L229" t="str">
        <f t="shared" si="174"/>
        <v xml:space="preserve"> </v>
      </c>
      <c r="M229">
        <f t="shared" si="70"/>
        <v>0</v>
      </c>
      <c r="N229" t="str">
        <f t="shared" si="175"/>
        <v xml:space="preserve"> </v>
      </c>
      <c r="O229" t="str">
        <f t="shared" si="176"/>
        <v xml:space="preserve"> </v>
      </c>
      <c r="P229" t="str">
        <f t="shared" si="177"/>
        <v xml:space="preserve"> </v>
      </c>
      <c r="Q229" t="str">
        <f t="shared" si="178"/>
        <v xml:space="preserve"> </v>
      </c>
      <c r="R229" t="str">
        <f t="shared" si="179"/>
        <v xml:space="preserve"> </v>
      </c>
      <c r="S229" t="str">
        <f t="shared" si="180"/>
        <v xml:space="preserve"> </v>
      </c>
      <c r="U229">
        <f t="shared" si="71"/>
        <v>0</v>
      </c>
    </row>
    <row r="230" spans="1:21" ht="15.75" customHeight="1">
      <c r="A230" s="56" t="s">
        <v>55</v>
      </c>
      <c r="B230" s="57" t="s">
        <v>119</v>
      </c>
      <c r="C230">
        <f t="shared" si="166"/>
        <v>1</v>
      </c>
      <c r="D230">
        <f t="shared" si="167"/>
        <v>1</v>
      </c>
      <c r="E230">
        <f t="shared" si="92"/>
        <v>2</v>
      </c>
      <c r="F230">
        <f t="shared" si="168"/>
        <v>2</v>
      </c>
      <c r="G230">
        <f t="shared" si="169"/>
        <v>0</v>
      </c>
      <c r="H230">
        <f t="shared" si="170"/>
        <v>0</v>
      </c>
      <c r="I230">
        <f t="shared" si="171"/>
        <v>0</v>
      </c>
      <c r="J230">
        <f t="shared" si="172"/>
        <v>0</v>
      </c>
      <c r="K230">
        <f t="shared" si="173"/>
        <v>0</v>
      </c>
      <c r="L230">
        <f t="shared" si="174"/>
        <v>0</v>
      </c>
      <c r="M230">
        <f t="shared" si="70"/>
        <v>2</v>
      </c>
      <c r="N230">
        <f t="shared" si="175"/>
        <v>0</v>
      </c>
      <c r="O230">
        <f t="shared" si="176"/>
        <v>0</v>
      </c>
      <c r="P230">
        <f t="shared" si="177"/>
        <v>1</v>
      </c>
      <c r="Q230">
        <f t="shared" si="178"/>
        <v>0</v>
      </c>
      <c r="R230">
        <f t="shared" si="179"/>
        <v>1</v>
      </c>
      <c r="S230">
        <f t="shared" si="180"/>
        <v>0</v>
      </c>
      <c r="U230">
        <f t="shared" si="71"/>
        <v>2</v>
      </c>
    </row>
    <row r="231" spans="1:21" ht="15.75" customHeight="1">
      <c r="A231" s="56" t="s">
        <v>57</v>
      </c>
      <c r="B231" s="57" t="s">
        <v>120</v>
      </c>
      <c r="C231">
        <f t="shared" si="166"/>
        <v>1</v>
      </c>
      <c r="D231">
        <f t="shared" si="167"/>
        <v>1</v>
      </c>
      <c r="E231">
        <f t="shared" si="92"/>
        <v>2</v>
      </c>
      <c r="F231">
        <f t="shared" si="168"/>
        <v>1</v>
      </c>
      <c r="G231">
        <f t="shared" si="169"/>
        <v>0</v>
      </c>
      <c r="H231">
        <f t="shared" si="170"/>
        <v>0</v>
      </c>
      <c r="I231">
        <f t="shared" si="171"/>
        <v>0</v>
      </c>
      <c r="J231">
        <f t="shared" si="172"/>
        <v>1</v>
      </c>
      <c r="K231">
        <f t="shared" si="173"/>
        <v>0</v>
      </c>
      <c r="L231">
        <f t="shared" si="174"/>
        <v>0</v>
      </c>
      <c r="M231">
        <f t="shared" si="70"/>
        <v>2</v>
      </c>
      <c r="N231">
        <f t="shared" si="175"/>
        <v>0</v>
      </c>
      <c r="O231">
        <f t="shared" si="176"/>
        <v>0</v>
      </c>
      <c r="P231">
        <f t="shared" si="177"/>
        <v>1</v>
      </c>
      <c r="Q231">
        <f t="shared" si="178"/>
        <v>0</v>
      </c>
      <c r="R231">
        <f t="shared" si="179"/>
        <v>1</v>
      </c>
      <c r="S231">
        <f t="shared" si="180"/>
        <v>0</v>
      </c>
      <c r="U231">
        <f t="shared" si="71"/>
        <v>2</v>
      </c>
    </row>
    <row r="232" spans="1:21" ht="15.75" customHeight="1">
      <c r="A232" s="56" t="s">
        <v>59</v>
      </c>
      <c r="B232" s="57" t="s">
        <v>121</v>
      </c>
      <c r="C232" t="str">
        <f t="shared" si="166"/>
        <v xml:space="preserve"> </v>
      </c>
      <c r="D232" t="str">
        <f t="shared" si="167"/>
        <v xml:space="preserve"> </v>
      </c>
      <c r="E232">
        <f t="shared" si="92"/>
        <v>0</v>
      </c>
      <c r="F232" t="str">
        <f t="shared" si="168"/>
        <v xml:space="preserve"> </v>
      </c>
      <c r="G232" t="str">
        <f t="shared" si="169"/>
        <v xml:space="preserve"> </v>
      </c>
      <c r="H232" t="str">
        <f t="shared" si="170"/>
        <v xml:space="preserve"> </v>
      </c>
      <c r="I232" t="str">
        <f t="shared" si="171"/>
        <v xml:space="preserve"> </v>
      </c>
      <c r="J232" t="str">
        <f t="shared" si="172"/>
        <v xml:space="preserve"> </v>
      </c>
      <c r="K232" t="str">
        <f t="shared" si="173"/>
        <v xml:space="preserve"> </v>
      </c>
      <c r="L232" t="str">
        <f t="shared" si="174"/>
        <v xml:space="preserve"> </v>
      </c>
      <c r="M232">
        <f t="shared" si="70"/>
        <v>0</v>
      </c>
      <c r="N232" t="str">
        <f t="shared" si="175"/>
        <v xml:space="preserve"> </v>
      </c>
      <c r="O232" t="str">
        <f t="shared" si="176"/>
        <v xml:space="preserve"> </v>
      </c>
      <c r="P232" t="str">
        <f t="shared" si="177"/>
        <v xml:space="preserve"> </v>
      </c>
      <c r="Q232" t="str">
        <f t="shared" si="178"/>
        <v xml:space="preserve"> </v>
      </c>
      <c r="R232" t="str">
        <f t="shared" si="179"/>
        <v xml:space="preserve"> </v>
      </c>
      <c r="S232" t="str">
        <f t="shared" si="180"/>
        <v xml:space="preserve"> </v>
      </c>
      <c r="U232">
        <f t="shared" si="71"/>
        <v>0</v>
      </c>
    </row>
    <row r="233" spans="1:21" ht="15.75" customHeight="1">
      <c r="A233" s="56" t="s">
        <v>61</v>
      </c>
      <c r="B233" s="57" t="s">
        <v>122</v>
      </c>
      <c r="C233" t="str">
        <f t="shared" si="166"/>
        <v xml:space="preserve"> </v>
      </c>
      <c r="D233" t="str">
        <f t="shared" si="167"/>
        <v xml:space="preserve"> </v>
      </c>
      <c r="E233">
        <f t="shared" si="92"/>
        <v>0</v>
      </c>
      <c r="F233" t="str">
        <f t="shared" si="168"/>
        <v xml:space="preserve"> </v>
      </c>
      <c r="G233" t="str">
        <f t="shared" si="169"/>
        <v xml:space="preserve"> </v>
      </c>
      <c r="H233" t="str">
        <f t="shared" si="170"/>
        <v xml:space="preserve"> </v>
      </c>
      <c r="I233" t="str">
        <f t="shared" si="171"/>
        <v xml:space="preserve"> </v>
      </c>
      <c r="J233" t="str">
        <f t="shared" si="172"/>
        <v xml:space="preserve"> </v>
      </c>
      <c r="K233" t="str">
        <f t="shared" si="173"/>
        <v xml:space="preserve"> </v>
      </c>
      <c r="L233" t="str">
        <f t="shared" si="174"/>
        <v xml:space="preserve"> </v>
      </c>
      <c r="M233">
        <f t="shared" si="70"/>
        <v>0</v>
      </c>
      <c r="N233" t="str">
        <f t="shared" si="175"/>
        <v xml:space="preserve"> </v>
      </c>
      <c r="O233" t="str">
        <f t="shared" si="176"/>
        <v xml:space="preserve"> </v>
      </c>
      <c r="P233" t="str">
        <f t="shared" si="177"/>
        <v xml:space="preserve"> </v>
      </c>
      <c r="Q233" t="str">
        <f t="shared" si="178"/>
        <v xml:space="preserve"> </v>
      </c>
      <c r="R233" t="str">
        <f t="shared" si="179"/>
        <v xml:space="preserve"> </v>
      </c>
      <c r="S233" t="str">
        <f t="shared" si="180"/>
        <v xml:space="preserve"> </v>
      </c>
      <c r="U233">
        <f t="shared" si="71"/>
        <v>0</v>
      </c>
    </row>
    <row r="234" spans="1:21" ht="15.75" customHeight="1">
      <c r="A234" s="56" t="s">
        <v>63</v>
      </c>
      <c r="B234" s="57" t="s">
        <v>123</v>
      </c>
      <c r="C234">
        <f t="shared" si="166"/>
        <v>1</v>
      </c>
      <c r="D234">
        <f t="shared" si="167"/>
        <v>1</v>
      </c>
      <c r="E234">
        <f t="shared" si="92"/>
        <v>2</v>
      </c>
      <c r="F234">
        <f t="shared" si="168"/>
        <v>1</v>
      </c>
      <c r="G234">
        <f t="shared" si="169"/>
        <v>0</v>
      </c>
      <c r="H234">
        <f t="shared" si="170"/>
        <v>0</v>
      </c>
      <c r="I234">
        <f t="shared" si="171"/>
        <v>0</v>
      </c>
      <c r="J234">
        <f t="shared" si="172"/>
        <v>0</v>
      </c>
      <c r="K234">
        <f t="shared" si="173"/>
        <v>0</v>
      </c>
      <c r="L234">
        <f t="shared" si="174"/>
        <v>1</v>
      </c>
      <c r="M234">
        <f t="shared" si="70"/>
        <v>2</v>
      </c>
      <c r="N234">
        <f t="shared" si="175"/>
        <v>0</v>
      </c>
      <c r="O234">
        <f t="shared" si="176"/>
        <v>0</v>
      </c>
      <c r="P234">
        <f t="shared" si="177"/>
        <v>0</v>
      </c>
      <c r="Q234">
        <f t="shared" si="178"/>
        <v>1</v>
      </c>
      <c r="R234">
        <f t="shared" si="179"/>
        <v>1</v>
      </c>
      <c r="S234">
        <f t="shared" si="180"/>
        <v>0</v>
      </c>
      <c r="U234">
        <f t="shared" si="71"/>
        <v>2</v>
      </c>
    </row>
    <row r="235" spans="1:21" ht="15.75" customHeight="1">
      <c r="A235" s="56" t="s">
        <v>65</v>
      </c>
      <c r="B235" s="57" t="s">
        <v>124</v>
      </c>
      <c r="C235" t="str">
        <f t="shared" si="166"/>
        <v xml:space="preserve"> </v>
      </c>
      <c r="D235" t="str">
        <f t="shared" si="167"/>
        <v xml:space="preserve"> </v>
      </c>
      <c r="E235">
        <f t="shared" si="92"/>
        <v>0</v>
      </c>
      <c r="F235" t="str">
        <f t="shared" si="168"/>
        <v xml:space="preserve"> </v>
      </c>
      <c r="G235" t="str">
        <f t="shared" si="169"/>
        <v xml:space="preserve"> </v>
      </c>
      <c r="H235" t="str">
        <f t="shared" si="170"/>
        <v xml:space="preserve"> </v>
      </c>
      <c r="I235" t="str">
        <f t="shared" si="171"/>
        <v xml:space="preserve"> </v>
      </c>
      <c r="J235" t="str">
        <f t="shared" si="172"/>
        <v xml:space="preserve"> </v>
      </c>
      <c r="K235" t="str">
        <f t="shared" si="173"/>
        <v xml:space="preserve"> </v>
      </c>
      <c r="L235" t="str">
        <f t="shared" si="174"/>
        <v xml:space="preserve"> </v>
      </c>
      <c r="M235">
        <f t="shared" si="70"/>
        <v>0</v>
      </c>
      <c r="N235" t="str">
        <f t="shared" si="175"/>
        <v xml:space="preserve"> </v>
      </c>
      <c r="O235" t="str">
        <f t="shared" si="176"/>
        <v xml:space="preserve"> </v>
      </c>
      <c r="P235" t="str">
        <f t="shared" si="177"/>
        <v xml:space="preserve"> </v>
      </c>
      <c r="Q235" t="str">
        <f t="shared" si="178"/>
        <v xml:space="preserve"> </v>
      </c>
      <c r="R235" t="str">
        <f t="shared" si="179"/>
        <v xml:space="preserve"> </v>
      </c>
      <c r="S235" t="str">
        <f t="shared" si="180"/>
        <v xml:space="preserve"> </v>
      </c>
      <c r="U235">
        <f t="shared" si="71"/>
        <v>0</v>
      </c>
    </row>
    <row r="236" spans="1:21" ht="15.75" customHeight="1">
      <c r="A236" s="56" t="s">
        <v>67</v>
      </c>
      <c r="B236" s="57" t="s">
        <v>125</v>
      </c>
      <c r="C236" t="str">
        <f t="shared" si="166"/>
        <v xml:space="preserve"> </v>
      </c>
      <c r="D236" t="str">
        <f t="shared" si="167"/>
        <v xml:space="preserve"> </v>
      </c>
      <c r="E236">
        <f t="shared" si="92"/>
        <v>0</v>
      </c>
      <c r="F236" t="str">
        <f t="shared" si="168"/>
        <v xml:space="preserve"> </v>
      </c>
      <c r="G236" t="str">
        <f t="shared" si="169"/>
        <v xml:space="preserve"> </v>
      </c>
      <c r="H236" t="str">
        <f t="shared" si="170"/>
        <v xml:space="preserve"> </v>
      </c>
      <c r="I236" t="str">
        <f t="shared" si="171"/>
        <v xml:space="preserve"> </v>
      </c>
      <c r="J236" t="str">
        <f t="shared" si="172"/>
        <v xml:space="preserve"> </v>
      </c>
      <c r="K236" t="str">
        <f t="shared" si="173"/>
        <v xml:space="preserve"> </v>
      </c>
      <c r="L236" t="str">
        <f t="shared" si="174"/>
        <v xml:space="preserve"> </v>
      </c>
      <c r="M236">
        <f t="shared" ref="M236:M299" si="181">SUM(F236:L236)</f>
        <v>0</v>
      </c>
      <c r="N236" t="str">
        <f t="shared" si="175"/>
        <v xml:space="preserve"> </v>
      </c>
      <c r="O236" t="str">
        <f t="shared" si="176"/>
        <v xml:space="preserve"> </v>
      </c>
      <c r="P236" t="str">
        <f t="shared" si="177"/>
        <v xml:space="preserve"> </v>
      </c>
      <c r="Q236" t="str">
        <f t="shared" si="178"/>
        <v xml:space="preserve"> </v>
      </c>
      <c r="R236" t="str">
        <f t="shared" si="179"/>
        <v xml:space="preserve"> </v>
      </c>
      <c r="S236" t="str">
        <f t="shared" si="180"/>
        <v xml:space="preserve"> </v>
      </c>
      <c r="U236">
        <f t="shared" ref="U236:U299" si="182">SUM(N236:T236)</f>
        <v>0</v>
      </c>
    </row>
    <row r="237" spans="1:21" ht="15.75" customHeight="1">
      <c r="A237" s="56" t="s">
        <v>69</v>
      </c>
      <c r="B237" s="57" t="s">
        <v>126</v>
      </c>
      <c r="C237">
        <f t="shared" si="166"/>
        <v>1</v>
      </c>
      <c r="D237">
        <f t="shared" si="167"/>
        <v>0</v>
      </c>
      <c r="E237">
        <f t="shared" si="92"/>
        <v>1</v>
      </c>
      <c r="F237">
        <f t="shared" si="168"/>
        <v>0</v>
      </c>
      <c r="G237">
        <f t="shared" si="169"/>
        <v>0</v>
      </c>
      <c r="H237">
        <f t="shared" si="170"/>
        <v>0</v>
      </c>
      <c r="I237">
        <f t="shared" si="171"/>
        <v>1</v>
      </c>
      <c r="J237">
        <f t="shared" si="172"/>
        <v>0</v>
      </c>
      <c r="K237">
        <f t="shared" si="173"/>
        <v>0</v>
      </c>
      <c r="L237">
        <f t="shared" si="174"/>
        <v>0</v>
      </c>
      <c r="M237">
        <f t="shared" si="181"/>
        <v>1</v>
      </c>
      <c r="N237">
        <f t="shared" si="175"/>
        <v>1</v>
      </c>
      <c r="O237">
        <f t="shared" si="176"/>
        <v>0</v>
      </c>
      <c r="P237">
        <f t="shared" si="177"/>
        <v>0</v>
      </c>
      <c r="Q237">
        <f t="shared" si="178"/>
        <v>0</v>
      </c>
      <c r="R237">
        <f t="shared" si="179"/>
        <v>0</v>
      </c>
      <c r="S237">
        <f t="shared" si="180"/>
        <v>0</v>
      </c>
      <c r="U237">
        <f t="shared" si="182"/>
        <v>1</v>
      </c>
    </row>
    <row r="238" spans="1:21" ht="15.75" customHeight="1">
      <c r="A238" s="56" t="s">
        <v>71</v>
      </c>
      <c r="B238" s="57" t="s">
        <v>127</v>
      </c>
      <c r="C238" t="str">
        <f t="shared" si="166"/>
        <v xml:space="preserve"> </v>
      </c>
      <c r="D238" t="str">
        <f t="shared" si="167"/>
        <v xml:space="preserve"> </v>
      </c>
      <c r="E238">
        <f t="shared" si="92"/>
        <v>0</v>
      </c>
      <c r="F238" t="str">
        <f t="shared" si="168"/>
        <v xml:space="preserve"> </v>
      </c>
      <c r="G238" t="str">
        <f t="shared" si="169"/>
        <v xml:space="preserve"> </v>
      </c>
      <c r="H238" t="str">
        <f t="shared" si="170"/>
        <v xml:space="preserve"> </v>
      </c>
      <c r="I238" t="str">
        <f t="shared" si="171"/>
        <v xml:space="preserve"> </v>
      </c>
      <c r="J238" t="str">
        <f t="shared" si="172"/>
        <v xml:space="preserve"> </v>
      </c>
      <c r="K238" t="str">
        <f t="shared" si="173"/>
        <v xml:space="preserve"> </v>
      </c>
      <c r="L238" t="str">
        <f t="shared" si="174"/>
        <v xml:space="preserve"> </v>
      </c>
      <c r="M238">
        <f t="shared" si="181"/>
        <v>0</v>
      </c>
      <c r="N238" t="str">
        <f t="shared" si="175"/>
        <v xml:space="preserve"> </v>
      </c>
      <c r="O238" t="str">
        <f t="shared" si="176"/>
        <v xml:space="preserve"> </v>
      </c>
      <c r="P238" t="str">
        <f t="shared" si="177"/>
        <v xml:space="preserve"> </v>
      </c>
      <c r="Q238" t="str">
        <f t="shared" si="178"/>
        <v xml:space="preserve"> </v>
      </c>
      <c r="R238" t="str">
        <f t="shared" si="179"/>
        <v xml:space="preserve"> </v>
      </c>
      <c r="S238" t="str">
        <f t="shared" si="180"/>
        <v xml:space="preserve"> </v>
      </c>
      <c r="U238">
        <f t="shared" si="182"/>
        <v>0</v>
      </c>
    </row>
    <row r="239" spans="1:21" ht="15.75" customHeight="1">
      <c r="A239" s="56" t="s">
        <v>88</v>
      </c>
      <c r="B239" s="57" t="s">
        <v>128</v>
      </c>
      <c r="C239" t="str">
        <f t="shared" si="166"/>
        <v xml:space="preserve"> </v>
      </c>
      <c r="D239" t="str">
        <f t="shared" si="167"/>
        <v xml:space="preserve"> </v>
      </c>
      <c r="E239">
        <f t="shared" si="92"/>
        <v>0</v>
      </c>
      <c r="F239" t="str">
        <f t="shared" si="168"/>
        <v xml:space="preserve"> </v>
      </c>
      <c r="G239" t="str">
        <f t="shared" si="169"/>
        <v xml:space="preserve"> </v>
      </c>
      <c r="H239" t="str">
        <f t="shared" si="170"/>
        <v xml:space="preserve"> </v>
      </c>
      <c r="I239" t="str">
        <f t="shared" si="171"/>
        <v xml:space="preserve"> </v>
      </c>
      <c r="J239" t="str">
        <f t="shared" si="172"/>
        <v xml:space="preserve"> </v>
      </c>
      <c r="K239" t="str">
        <f t="shared" si="173"/>
        <v xml:space="preserve"> </v>
      </c>
      <c r="L239" t="str">
        <f t="shared" si="174"/>
        <v xml:space="preserve"> </v>
      </c>
      <c r="M239">
        <f t="shared" si="181"/>
        <v>0</v>
      </c>
      <c r="N239" t="str">
        <f t="shared" si="175"/>
        <v xml:space="preserve"> </v>
      </c>
      <c r="O239" t="str">
        <f t="shared" si="176"/>
        <v xml:space="preserve"> </v>
      </c>
      <c r="P239" t="str">
        <f t="shared" si="177"/>
        <v xml:space="preserve"> </v>
      </c>
      <c r="Q239" t="str">
        <f t="shared" si="178"/>
        <v xml:space="preserve"> </v>
      </c>
      <c r="R239" t="str">
        <f t="shared" si="179"/>
        <v xml:space="preserve"> </v>
      </c>
      <c r="S239" t="str">
        <f t="shared" si="180"/>
        <v xml:space="preserve"> </v>
      </c>
      <c r="U239">
        <f t="shared" si="182"/>
        <v>0</v>
      </c>
    </row>
    <row r="240" spans="1:21" ht="15.75" customHeight="1">
      <c r="A240" s="56" t="s">
        <v>129</v>
      </c>
      <c r="B240" s="57" t="s">
        <v>98</v>
      </c>
      <c r="C240" t="str">
        <f t="shared" si="166"/>
        <v xml:space="preserve"> </v>
      </c>
      <c r="D240" t="str">
        <f t="shared" si="167"/>
        <v xml:space="preserve"> </v>
      </c>
      <c r="E240">
        <f t="shared" si="92"/>
        <v>0</v>
      </c>
      <c r="F240" t="str">
        <f t="shared" si="168"/>
        <v xml:space="preserve"> </v>
      </c>
      <c r="G240" t="str">
        <f t="shared" si="169"/>
        <v xml:space="preserve"> </v>
      </c>
      <c r="H240" t="str">
        <f t="shared" si="170"/>
        <v xml:space="preserve"> </v>
      </c>
      <c r="I240" t="str">
        <f t="shared" si="171"/>
        <v xml:space="preserve"> </v>
      </c>
      <c r="J240" t="str">
        <f t="shared" si="172"/>
        <v xml:space="preserve"> </v>
      </c>
      <c r="K240" t="str">
        <f t="shared" si="173"/>
        <v xml:space="preserve"> </v>
      </c>
      <c r="L240" t="str">
        <f t="shared" si="174"/>
        <v xml:space="preserve"> </v>
      </c>
      <c r="M240">
        <f t="shared" si="181"/>
        <v>0</v>
      </c>
      <c r="N240" t="str">
        <f t="shared" si="175"/>
        <v xml:space="preserve"> </v>
      </c>
      <c r="O240" t="str">
        <f t="shared" si="176"/>
        <v xml:space="preserve"> </v>
      </c>
      <c r="P240" t="str">
        <f t="shared" si="177"/>
        <v xml:space="preserve"> </v>
      </c>
      <c r="Q240" t="str">
        <f t="shared" si="178"/>
        <v xml:space="preserve"> </v>
      </c>
      <c r="R240" t="str">
        <f t="shared" si="179"/>
        <v xml:space="preserve"> </v>
      </c>
      <c r="S240" t="str">
        <f t="shared" si="180"/>
        <v xml:space="preserve"> </v>
      </c>
      <c r="U240">
        <f t="shared" si="182"/>
        <v>0</v>
      </c>
    </row>
    <row r="241" spans="1:21" ht="15.75" customHeight="1">
      <c r="A241" s="56" t="s">
        <v>90</v>
      </c>
      <c r="B241" s="57" t="s">
        <v>130</v>
      </c>
      <c r="C241" t="str">
        <f t="shared" si="166"/>
        <v xml:space="preserve"> </v>
      </c>
      <c r="D241" t="str">
        <f t="shared" si="167"/>
        <v xml:space="preserve"> </v>
      </c>
      <c r="E241">
        <f t="shared" si="92"/>
        <v>0</v>
      </c>
      <c r="F241" t="str">
        <f t="shared" si="168"/>
        <v xml:space="preserve"> </v>
      </c>
      <c r="G241" t="str">
        <f t="shared" si="169"/>
        <v xml:space="preserve"> </v>
      </c>
      <c r="H241" t="str">
        <f t="shared" si="170"/>
        <v xml:space="preserve"> </v>
      </c>
      <c r="I241" t="str">
        <f t="shared" si="171"/>
        <v xml:space="preserve"> </v>
      </c>
      <c r="J241" t="str">
        <f t="shared" si="172"/>
        <v xml:space="preserve"> </v>
      </c>
      <c r="K241" t="str">
        <f t="shared" si="173"/>
        <v xml:space="preserve"> </v>
      </c>
      <c r="L241" t="str">
        <f t="shared" si="174"/>
        <v xml:space="preserve"> </v>
      </c>
      <c r="M241">
        <f t="shared" si="181"/>
        <v>0</v>
      </c>
      <c r="N241" t="str">
        <f t="shared" si="175"/>
        <v xml:space="preserve"> </v>
      </c>
      <c r="O241" t="str">
        <f t="shared" si="176"/>
        <v xml:space="preserve"> </v>
      </c>
      <c r="P241" t="str">
        <f t="shared" si="177"/>
        <v xml:space="preserve"> </v>
      </c>
      <c r="Q241" t="str">
        <f t="shared" si="178"/>
        <v xml:space="preserve"> </v>
      </c>
      <c r="R241" t="str">
        <f t="shared" si="179"/>
        <v xml:space="preserve"> </v>
      </c>
      <c r="S241" t="str">
        <f t="shared" si="180"/>
        <v xml:space="preserve"> </v>
      </c>
      <c r="U241">
        <f t="shared" si="182"/>
        <v>0</v>
      </c>
    </row>
    <row r="242" spans="1:21" ht="15.75" customHeight="1">
      <c r="A242" s="56" t="s">
        <v>111</v>
      </c>
      <c r="B242" s="57" t="s">
        <v>131</v>
      </c>
      <c r="C242" t="str">
        <f t="shared" si="166"/>
        <v xml:space="preserve"> </v>
      </c>
      <c r="D242" t="str">
        <f t="shared" si="167"/>
        <v xml:space="preserve"> </v>
      </c>
      <c r="E242">
        <f t="shared" si="92"/>
        <v>0</v>
      </c>
      <c r="F242" t="str">
        <f t="shared" si="168"/>
        <v xml:space="preserve"> </v>
      </c>
      <c r="G242" t="str">
        <f t="shared" si="169"/>
        <v xml:space="preserve"> </v>
      </c>
      <c r="H242" t="str">
        <f t="shared" si="170"/>
        <v xml:space="preserve"> </v>
      </c>
      <c r="I242" t="str">
        <f t="shared" si="171"/>
        <v xml:space="preserve"> </v>
      </c>
      <c r="J242" t="str">
        <f t="shared" si="172"/>
        <v xml:space="preserve"> </v>
      </c>
      <c r="K242" t="str">
        <f t="shared" si="173"/>
        <v xml:space="preserve"> </v>
      </c>
      <c r="L242" t="str">
        <f t="shared" si="174"/>
        <v xml:space="preserve"> </v>
      </c>
      <c r="M242">
        <f t="shared" si="181"/>
        <v>0</v>
      </c>
      <c r="N242" t="str">
        <f t="shared" si="175"/>
        <v xml:space="preserve"> </v>
      </c>
      <c r="O242" t="str">
        <f t="shared" si="176"/>
        <v xml:space="preserve"> </v>
      </c>
      <c r="P242" t="str">
        <f t="shared" si="177"/>
        <v xml:space="preserve"> </v>
      </c>
      <c r="Q242" t="str">
        <f t="shared" si="178"/>
        <v xml:space="preserve"> </v>
      </c>
      <c r="R242" t="str">
        <f t="shared" si="179"/>
        <v xml:space="preserve"> </v>
      </c>
      <c r="S242" t="str">
        <f t="shared" si="180"/>
        <v xml:space="preserve"> </v>
      </c>
      <c r="U242">
        <f t="shared" si="182"/>
        <v>0</v>
      </c>
    </row>
    <row r="243" spans="1:21" ht="15.75" customHeight="1">
      <c r="A243" s="59"/>
      <c r="B243" s="60" t="s">
        <v>118</v>
      </c>
      <c r="C243" s="236">
        <f>SUM(C224:C242)</f>
        <v>4</v>
      </c>
      <c r="D243" s="236">
        <f t="shared" ref="D243:U243" si="183">SUM(D224:D242)</f>
        <v>3</v>
      </c>
      <c r="E243" s="236">
        <f t="shared" si="92"/>
        <v>7</v>
      </c>
      <c r="F243" s="236">
        <f t="shared" si="183"/>
        <v>4</v>
      </c>
      <c r="G243" s="236">
        <f t="shared" si="183"/>
        <v>0</v>
      </c>
      <c r="H243" s="236">
        <f t="shared" si="183"/>
        <v>0</v>
      </c>
      <c r="I243" s="236">
        <f t="shared" si="183"/>
        <v>1</v>
      </c>
      <c r="J243" s="236">
        <f t="shared" si="183"/>
        <v>1</v>
      </c>
      <c r="K243" s="236">
        <f t="shared" si="183"/>
        <v>0</v>
      </c>
      <c r="L243" s="236">
        <f t="shared" si="183"/>
        <v>1</v>
      </c>
      <c r="M243" s="236">
        <f t="shared" si="183"/>
        <v>7</v>
      </c>
      <c r="N243" s="236">
        <f t="shared" si="183"/>
        <v>1</v>
      </c>
      <c r="O243" s="236">
        <f t="shared" si="183"/>
        <v>0</v>
      </c>
      <c r="P243" s="236">
        <f t="shared" si="183"/>
        <v>2</v>
      </c>
      <c r="Q243" s="236">
        <f t="shared" si="183"/>
        <v>1</v>
      </c>
      <c r="R243" s="236">
        <f t="shared" si="183"/>
        <v>3</v>
      </c>
      <c r="S243" s="236">
        <f t="shared" si="183"/>
        <v>0</v>
      </c>
      <c r="T243" s="236">
        <f t="shared" si="183"/>
        <v>0</v>
      </c>
      <c r="U243" s="236">
        <f t="shared" si="183"/>
        <v>7</v>
      </c>
    </row>
    <row r="244" spans="1:21" ht="15.75" customHeight="1">
      <c r="A244" s="56" t="s">
        <v>43</v>
      </c>
      <c r="B244" s="57" t="s">
        <v>132</v>
      </c>
      <c r="C244">
        <f t="shared" ref="C244:C252" si="184">IFERROR(VLOOKUP(B244,kelamin,2,0)," ")</f>
        <v>2</v>
      </c>
      <c r="D244">
        <f t="shared" ref="D244:D263" si="185">IFERROR(VLOOKUP(B244,kelamin,3,0)," ")</f>
        <v>1</v>
      </c>
      <c r="E244">
        <f t="shared" si="92"/>
        <v>3</v>
      </c>
      <c r="F244">
        <f t="shared" ref="F244:F263" si="186">IFERROR(VLOOKUP(B244,pekerjaan,10,0)," ")</f>
        <v>0</v>
      </c>
      <c r="G244">
        <f t="shared" ref="G244:G263" si="187">IFERROR(VLOOKUP(B244,pekerjaan,12,0)," ")</f>
        <v>0</v>
      </c>
      <c r="H244">
        <f t="shared" ref="H244:H263" si="188">IFERROR(VLOOKUP(B244,pekerjaan,3,0)," ")</f>
        <v>0</v>
      </c>
      <c r="I244">
        <f t="shared" ref="I244:I252" si="189">IFERROR(VLOOKUP(B244,pekerjaan,9,0)," ")</f>
        <v>3</v>
      </c>
      <c r="J244">
        <f t="shared" ref="J244:J263" si="190">IFERROR(VLOOKUP(B244,pekerjaan,8,0)," ")</f>
        <v>0</v>
      </c>
      <c r="K244">
        <f t="shared" ref="K244:K263" si="191">IFERROR(VLOOKUP(B244,pekerjaan,4,0)," ")</f>
        <v>0</v>
      </c>
      <c r="L244">
        <f t="shared" ref="L244:L263" si="192">IFERROR(VLOOKUP(B244,pekerjaan,11,0)," ")</f>
        <v>0</v>
      </c>
      <c r="M244">
        <f t="shared" si="181"/>
        <v>3</v>
      </c>
      <c r="N244">
        <f t="shared" ref="N244:N252" si="193">IFERROR(VLOOKUP(B244,sekolah,5,0)," ")</f>
        <v>3</v>
      </c>
      <c r="O244">
        <f t="shared" ref="O244:O263" si="194">IFERROR(VLOOKUP(B244,sekolah,7,0)," ")</f>
        <v>0</v>
      </c>
      <c r="P244">
        <f t="shared" ref="P244:P263" si="195">IFERROR(VLOOKUP(B244,sekolah,6,0)," ")</f>
        <v>0</v>
      </c>
      <c r="Q244">
        <f t="shared" ref="Q244:Q263" si="196">IFERROR(VLOOKUP(B244,sekolah,2,0)," ")</f>
        <v>0</v>
      </c>
      <c r="R244">
        <f t="shared" ref="R244:R263" si="197">IFERROR(VLOOKUP(B244,sekolah,3,0)," ")</f>
        <v>0</v>
      </c>
      <c r="S244">
        <f t="shared" ref="S244:S263" si="198">IFERROR(VLOOKUP(B244,sekolah,4,0)," ")</f>
        <v>0</v>
      </c>
      <c r="U244">
        <f t="shared" si="182"/>
        <v>3</v>
      </c>
    </row>
    <row r="245" spans="1:21" ht="15.75" customHeight="1">
      <c r="A245" s="56" t="s">
        <v>45</v>
      </c>
      <c r="B245" s="57" t="s">
        <v>133</v>
      </c>
      <c r="C245" t="str">
        <f t="shared" si="184"/>
        <v xml:space="preserve"> </v>
      </c>
      <c r="D245" t="str">
        <f t="shared" si="185"/>
        <v xml:space="preserve"> </v>
      </c>
      <c r="E245">
        <f t="shared" si="92"/>
        <v>0</v>
      </c>
      <c r="F245" t="str">
        <f t="shared" si="186"/>
        <v xml:space="preserve"> </v>
      </c>
      <c r="G245" t="str">
        <f t="shared" si="187"/>
        <v xml:space="preserve"> </v>
      </c>
      <c r="H245" t="str">
        <f t="shared" si="188"/>
        <v xml:space="preserve"> </v>
      </c>
      <c r="I245" t="str">
        <f t="shared" si="189"/>
        <v xml:space="preserve"> </v>
      </c>
      <c r="J245" t="str">
        <f t="shared" si="190"/>
        <v xml:space="preserve"> </v>
      </c>
      <c r="K245" t="str">
        <f t="shared" si="191"/>
        <v xml:space="preserve"> </v>
      </c>
      <c r="L245" t="str">
        <f t="shared" si="192"/>
        <v xml:space="preserve"> </v>
      </c>
      <c r="M245">
        <f t="shared" si="181"/>
        <v>0</v>
      </c>
      <c r="N245" t="str">
        <f t="shared" si="193"/>
        <v xml:space="preserve"> </v>
      </c>
      <c r="O245" t="str">
        <f t="shared" si="194"/>
        <v xml:space="preserve"> </v>
      </c>
      <c r="P245" t="str">
        <f t="shared" si="195"/>
        <v xml:space="preserve"> </v>
      </c>
      <c r="Q245" t="str">
        <f t="shared" si="196"/>
        <v xml:space="preserve"> </v>
      </c>
      <c r="R245" t="str">
        <f t="shared" si="197"/>
        <v xml:space="preserve"> </v>
      </c>
      <c r="S245" t="str">
        <f t="shared" si="198"/>
        <v xml:space="preserve"> </v>
      </c>
      <c r="U245">
        <f t="shared" si="182"/>
        <v>0</v>
      </c>
    </row>
    <row r="246" spans="1:21" ht="15.75" customHeight="1">
      <c r="A246" s="56" t="s">
        <v>47</v>
      </c>
      <c r="B246" s="57" t="s">
        <v>134</v>
      </c>
      <c r="C246" t="str">
        <f t="shared" si="184"/>
        <v xml:space="preserve"> </v>
      </c>
      <c r="D246" t="str">
        <f t="shared" si="185"/>
        <v xml:space="preserve"> </v>
      </c>
      <c r="E246">
        <f t="shared" si="92"/>
        <v>0</v>
      </c>
      <c r="F246" t="str">
        <f t="shared" si="186"/>
        <v xml:space="preserve"> </v>
      </c>
      <c r="G246" t="str">
        <f t="shared" si="187"/>
        <v xml:space="preserve"> </v>
      </c>
      <c r="H246" t="str">
        <f t="shared" si="188"/>
        <v xml:space="preserve"> </v>
      </c>
      <c r="I246" t="str">
        <f t="shared" si="189"/>
        <v xml:space="preserve"> </v>
      </c>
      <c r="J246" t="str">
        <f t="shared" si="190"/>
        <v xml:space="preserve"> </v>
      </c>
      <c r="K246" t="str">
        <f t="shared" si="191"/>
        <v xml:space="preserve"> </v>
      </c>
      <c r="L246" t="str">
        <f t="shared" si="192"/>
        <v xml:space="preserve"> </v>
      </c>
      <c r="M246">
        <f t="shared" si="181"/>
        <v>0</v>
      </c>
      <c r="N246" t="str">
        <f t="shared" si="193"/>
        <v xml:space="preserve"> </v>
      </c>
      <c r="O246" t="str">
        <f t="shared" si="194"/>
        <v xml:space="preserve"> </v>
      </c>
      <c r="P246" t="str">
        <f t="shared" si="195"/>
        <v xml:space="preserve"> </v>
      </c>
      <c r="Q246" t="str">
        <f t="shared" si="196"/>
        <v xml:space="preserve"> </v>
      </c>
      <c r="R246" t="str">
        <f t="shared" si="197"/>
        <v xml:space="preserve"> </v>
      </c>
      <c r="S246" t="str">
        <f t="shared" si="198"/>
        <v xml:space="preserve"> </v>
      </c>
      <c r="U246">
        <f t="shared" si="182"/>
        <v>0</v>
      </c>
    </row>
    <row r="247" spans="1:21" ht="15.75" customHeight="1">
      <c r="A247" s="56" t="s">
        <v>49</v>
      </c>
      <c r="B247" s="57" t="s">
        <v>135</v>
      </c>
      <c r="C247" t="str">
        <f t="shared" si="184"/>
        <v xml:space="preserve"> </v>
      </c>
      <c r="D247" t="str">
        <f t="shared" si="185"/>
        <v xml:space="preserve"> </v>
      </c>
      <c r="E247">
        <f t="shared" si="92"/>
        <v>0</v>
      </c>
      <c r="F247" t="str">
        <f t="shared" si="186"/>
        <v xml:space="preserve"> </v>
      </c>
      <c r="G247" t="str">
        <f t="shared" si="187"/>
        <v xml:space="preserve"> </v>
      </c>
      <c r="H247" t="str">
        <f t="shared" si="188"/>
        <v xml:space="preserve"> </v>
      </c>
      <c r="I247" t="str">
        <f t="shared" si="189"/>
        <v xml:space="preserve"> </v>
      </c>
      <c r="J247" t="str">
        <f t="shared" si="190"/>
        <v xml:space="preserve"> </v>
      </c>
      <c r="K247" t="str">
        <f t="shared" si="191"/>
        <v xml:space="preserve"> </v>
      </c>
      <c r="L247" t="str">
        <f t="shared" si="192"/>
        <v xml:space="preserve"> </v>
      </c>
      <c r="M247">
        <f t="shared" si="181"/>
        <v>0</v>
      </c>
      <c r="N247" t="str">
        <f t="shared" si="193"/>
        <v xml:space="preserve"> </v>
      </c>
      <c r="O247" t="str">
        <f t="shared" si="194"/>
        <v xml:space="preserve"> </v>
      </c>
      <c r="P247" t="str">
        <f t="shared" si="195"/>
        <v xml:space="preserve"> </v>
      </c>
      <c r="Q247" t="str">
        <f t="shared" si="196"/>
        <v xml:space="preserve"> </v>
      </c>
      <c r="R247" t="str">
        <f t="shared" si="197"/>
        <v xml:space="preserve"> </v>
      </c>
      <c r="S247" t="str">
        <f t="shared" si="198"/>
        <v xml:space="preserve"> </v>
      </c>
      <c r="U247">
        <f t="shared" si="182"/>
        <v>0</v>
      </c>
    </row>
    <row r="248" spans="1:21" ht="15.75" customHeight="1">
      <c r="A248" s="56" t="s">
        <v>51</v>
      </c>
      <c r="B248" s="57" t="s">
        <v>136</v>
      </c>
      <c r="C248" t="str">
        <f t="shared" si="184"/>
        <v xml:space="preserve"> </v>
      </c>
      <c r="D248" t="str">
        <f t="shared" si="185"/>
        <v xml:space="preserve"> </v>
      </c>
      <c r="E248">
        <f t="shared" si="92"/>
        <v>0</v>
      </c>
      <c r="F248" t="str">
        <f t="shared" si="186"/>
        <v xml:space="preserve"> </v>
      </c>
      <c r="G248" t="str">
        <f t="shared" si="187"/>
        <v xml:space="preserve"> </v>
      </c>
      <c r="H248" t="str">
        <f t="shared" si="188"/>
        <v xml:space="preserve"> </v>
      </c>
      <c r="I248" t="str">
        <f t="shared" si="189"/>
        <v xml:space="preserve"> </v>
      </c>
      <c r="J248" t="str">
        <f t="shared" si="190"/>
        <v xml:space="preserve"> </v>
      </c>
      <c r="K248" t="str">
        <f t="shared" si="191"/>
        <v xml:space="preserve"> </v>
      </c>
      <c r="L248" t="str">
        <f t="shared" si="192"/>
        <v xml:space="preserve"> </v>
      </c>
      <c r="M248">
        <f t="shared" si="181"/>
        <v>0</v>
      </c>
      <c r="N248" t="str">
        <f t="shared" si="193"/>
        <v xml:space="preserve"> </v>
      </c>
      <c r="O248" t="str">
        <f t="shared" si="194"/>
        <v xml:space="preserve"> </v>
      </c>
      <c r="P248" t="str">
        <f t="shared" si="195"/>
        <v xml:space="preserve"> </v>
      </c>
      <c r="Q248" t="str">
        <f t="shared" si="196"/>
        <v xml:space="preserve"> </v>
      </c>
      <c r="R248" t="str">
        <f t="shared" si="197"/>
        <v xml:space="preserve"> </v>
      </c>
      <c r="S248" t="str">
        <f t="shared" si="198"/>
        <v xml:space="preserve"> </v>
      </c>
      <c r="U248">
        <f t="shared" si="182"/>
        <v>0</v>
      </c>
    </row>
    <row r="249" spans="1:21" ht="15.75" customHeight="1">
      <c r="A249" s="56" t="s">
        <v>53</v>
      </c>
      <c r="B249" s="57" t="s">
        <v>137</v>
      </c>
      <c r="C249" t="str">
        <f t="shared" si="184"/>
        <v xml:space="preserve"> </v>
      </c>
      <c r="D249" t="str">
        <f t="shared" si="185"/>
        <v xml:space="preserve"> </v>
      </c>
      <c r="E249">
        <f t="shared" si="92"/>
        <v>0</v>
      </c>
      <c r="F249" t="str">
        <f t="shared" si="186"/>
        <v xml:space="preserve"> </v>
      </c>
      <c r="G249" t="str">
        <f t="shared" si="187"/>
        <v xml:space="preserve"> </v>
      </c>
      <c r="H249" t="str">
        <f t="shared" si="188"/>
        <v xml:space="preserve"> </v>
      </c>
      <c r="I249" t="str">
        <f t="shared" si="189"/>
        <v xml:space="preserve"> </v>
      </c>
      <c r="J249" t="str">
        <f t="shared" si="190"/>
        <v xml:space="preserve"> </v>
      </c>
      <c r="K249" t="str">
        <f t="shared" si="191"/>
        <v xml:space="preserve"> </v>
      </c>
      <c r="L249" t="str">
        <f t="shared" si="192"/>
        <v xml:space="preserve"> </v>
      </c>
      <c r="M249">
        <f t="shared" si="181"/>
        <v>0</v>
      </c>
      <c r="N249" t="str">
        <f t="shared" si="193"/>
        <v xml:space="preserve"> </v>
      </c>
      <c r="O249" t="str">
        <f t="shared" si="194"/>
        <v xml:space="preserve"> </v>
      </c>
      <c r="P249" t="str">
        <f t="shared" si="195"/>
        <v xml:space="preserve"> </v>
      </c>
      <c r="Q249" t="str">
        <f t="shared" si="196"/>
        <v xml:space="preserve"> </v>
      </c>
      <c r="R249" t="str">
        <f t="shared" si="197"/>
        <v xml:space="preserve"> </v>
      </c>
      <c r="S249" t="str">
        <f t="shared" si="198"/>
        <v xml:space="preserve"> </v>
      </c>
      <c r="U249">
        <f t="shared" si="182"/>
        <v>0</v>
      </c>
    </row>
    <row r="250" spans="1:21" ht="15.75" customHeight="1">
      <c r="A250" s="56" t="s">
        <v>55</v>
      </c>
      <c r="B250" s="57" t="s">
        <v>138</v>
      </c>
      <c r="C250" t="str">
        <f t="shared" si="184"/>
        <v xml:space="preserve"> </v>
      </c>
      <c r="D250" t="str">
        <f t="shared" si="185"/>
        <v xml:space="preserve"> </v>
      </c>
      <c r="E250">
        <f t="shared" si="92"/>
        <v>0</v>
      </c>
      <c r="F250" t="str">
        <f t="shared" si="186"/>
        <v xml:space="preserve"> </v>
      </c>
      <c r="G250" t="str">
        <f t="shared" si="187"/>
        <v xml:space="preserve"> </v>
      </c>
      <c r="H250" t="str">
        <f t="shared" si="188"/>
        <v xml:space="preserve"> </v>
      </c>
      <c r="I250" t="str">
        <f t="shared" si="189"/>
        <v xml:space="preserve"> </v>
      </c>
      <c r="J250" t="str">
        <f t="shared" si="190"/>
        <v xml:space="preserve"> </v>
      </c>
      <c r="K250" t="str">
        <f t="shared" si="191"/>
        <v xml:space="preserve"> </v>
      </c>
      <c r="L250" t="str">
        <f t="shared" si="192"/>
        <v xml:space="preserve"> </v>
      </c>
      <c r="M250">
        <f t="shared" si="181"/>
        <v>0</v>
      </c>
      <c r="N250" t="str">
        <f t="shared" si="193"/>
        <v xml:space="preserve"> </v>
      </c>
      <c r="O250" t="str">
        <f t="shared" si="194"/>
        <v xml:space="preserve"> </v>
      </c>
      <c r="P250" t="str">
        <f t="shared" si="195"/>
        <v xml:space="preserve"> </v>
      </c>
      <c r="Q250" t="str">
        <f t="shared" si="196"/>
        <v xml:space="preserve"> </v>
      </c>
      <c r="R250" t="str">
        <f t="shared" si="197"/>
        <v xml:space="preserve"> </v>
      </c>
      <c r="S250" t="str">
        <f t="shared" si="198"/>
        <v xml:space="preserve"> </v>
      </c>
      <c r="U250">
        <f t="shared" si="182"/>
        <v>0</v>
      </c>
    </row>
    <row r="251" spans="1:21" ht="15.75" customHeight="1">
      <c r="A251" s="56" t="s">
        <v>57</v>
      </c>
      <c r="B251" s="57" t="s">
        <v>139</v>
      </c>
      <c r="C251" t="str">
        <f t="shared" si="184"/>
        <v xml:space="preserve"> </v>
      </c>
      <c r="D251" t="str">
        <f t="shared" si="185"/>
        <v xml:space="preserve"> </v>
      </c>
      <c r="E251">
        <f t="shared" ref="E251:E314" si="199">SUM(C251:D251)</f>
        <v>0</v>
      </c>
      <c r="F251" t="str">
        <f t="shared" si="186"/>
        <v xml:space="preserve"> </v>
      </c>
      <c r="G251" t="str">
        <f t="shared" si="187"/>
        <v xml:space="preserve"> </v>
      </c>
      <c r="H251" t="str">
        <f t="shared" si="188"/>
        <v xml:space="preserve"> </v>
      </c>
      <c r="I251" t="str">
        <f t="shared" si="189"/>
        <v xml:space="preserve"> </v>
      </c>
      <c r="J251" t="str">
        <f t="shared" si="190"/>
        <v xml:space="preserve"> </v>
      </c>
      <c r="K251" t="str">
        <f t="shared" si="191"/>
        <v xml:space="preserve"> </v>
      </c>
      <c r="L251" t="str">
        <f t="shared" si="192"/>
        <v xml:space="preserve"> </v>
      </c>
      <c r="M251">
        <f t="shared" si="181"/>
        <v>0</v>
      </c>
      <c r="N251" t="str">
        <f t="shared" si="193"/>
        <v xml:space="preserve"> </v>
      </c>
      <c r="O251" t="str">
        <f t="shared" si="194"/>
        <v xml:space="preserve"> </v>
      </c>
      <c r="P251" t="str">
        <f t="shared" si="195"/>
        <v xml:space="preserve"> </v>
      </c>
      <c r="Q251" t="str">
        <f t="shared" si="196"/>
        <v xml:space="preserve"> </v>
      </c>
      <c r="R251" t="str">
        <f t="shared" si="197"/>
        <v xml:space="preserve"> </v>
      </c>
      <c r="S251" t="str">
        <f t="shared" si="198"/>
        <v xml:space="preserve"> </v>
      </c>
      <c r="U251">
        <f t="shared" si="182"/>
        <v>0</v>
      </c>
    </row>
    <row r="252" spans="1:21" ht="15.75" customHeight="1">
      <c r="A252" s="56" t="s">
        <v>59</v>
      </c>
      <c r="B252" s="57" t="s">
        <v>140</v>
      </c>
      <c r="C252">
        <f t="shared" si="184"/>
        <v>1</v>
      </c>
      <c r="D252">
        <f t="shared" si="185"/>
        <v>1</v>
      </c>
      <c r="E252">
        <f t="shared" si="199"/>
        <v>2</v>
      </c>
      <c r="F252">
        <f t="shared" si="186"/>
        <v>1</v>
      </c>
      <c r="G252">
        <f t="shared" si="187"/>
        <v>0</v>
      </c>
      <c r="H252">
        <f t="shared" si="188"/>
        <v>1</v>
      </c>
      <c r="I252">
        <f t="shared" si="189"/>
        <v>0</v>
      </c>
      <c r="J252">
        <f t="shared" si="190"/>
        <v>0</v>
      </c>
      <c r="K252">
        <f t="shared" si="191"/>
        <v>0</v>
      </c>
      <c r="L252">
        <f t="shared" si="192"/>
        <v>0</v>
      </c>
      <c r="M252">
        <f t="shared" si="181"/>
        <v>2</v>
      </c>
      <c r="N252">
        <f t="shared" si="193"/>
        <v>1</v>
      </c>
      <c r="O252">
        <f t="shared" si="194"/>
        <v>0</v>
      </c>
      <c r="P252">
        <f t="shared" si="195"/>
        <v>0</v>
      </c>
      <c r="Q252">
        <f t="shared" si="196"/>
        <v>0</v>
      </c>
      <c r="R252">
        <f t="shared" si="197"/>
        <v>1</v>
      </c>
      <c r="S252">
        <f t="shared" si="198"/>
        <v>0</v>
      </c>
      <c r="U252">
        <f t="shared" si="182"/>
        <v>2</v>
      </c>
    </row>
    <row r="253" spans="1:21" ht="15.75" customHeight="1">
      <c r="A253" s="56" t="s">
        <v>61</v>
      </c>
      <c r="B253" s="57" t="s">
        <v>101</v>
      </c>
      <c r="C253">
        <v>3</v>
      </c>
      <c r="D253">
        <f t="shared" si="185"/>
        <v>1</v>
      </c>
      <c r="E253">
        <f t="shared" si="199"/>
        <v>4</v>
      </c>
      <c r="F253">
        <f t="shared" si="186"/>
        <v>0</v>
      </c>
      <c r="G253">
        <f t="shared" si="187"/>
        <v>0</v>
      </c>
      <c r="H253">
        <f t="shared" si="188"/>
        <v>1</v>
      </c>
      <c r="I253">
        <v>0</v>
      </c>
      <c r="J253">
        <f t="shared" si="190"/>
        <v>1</v>
      </c>
      <c r="K253">
        <f t="shared" si="191"/>
        <v>1</v>
      </c>
      <c r="L253">
        <f t="shared" si="192"/>
        <v>1</v>
      </c>
      <c r="M253">
        <f t="shared" si="181"/>
        <v>4</v>
      </c>
      <c r="N253">
        <v>1</v>
      </c>
      <c r="O253">
        <f t="shared" si="194"/>
        <v>0</v>
      </c>
      <c r="P253">
        <f t="shared" si="195"/>
        <v>2</v>
      </c>
      <c r="Q253">
        <f t="shared" si="196"/>
        <v>1</v>
      </c>
      <c r="R253">
        <f t="shared" si="197"/>
        <v>0</v>
      </c>
      <c r="S253">
        <f t="shared" si="198"/>
        <v>0</v>
      </c>
      <c r="U253">
        <f t="shared" si="182"/>
        <v>4</v>
      </c>
    </row>
    <row r="254" spans="1:21" ht="15.75" customHeight="1">
      <c r="A254" s="56" t="s">
        <v>63</v>
      </c>
      <c r="B254" s="57" t="s">
        <v>141</v>
      </c>
      <c r="C254" t="str">
        <f>IFERROR(VLOOKUP(B254,kelamin,2,0)," ")</f>
        <v xml:space="preserve"> </v>
      </c>
      <c r="D254" t="str">
        <f t="shared" si="185"/>
        <v xml:space="preserve"> </v>
      </c>
      <c r="E254">
        <f t="shared" si="199"/>
        <v>0</v>
      </c>
      <c r="F254" t="str">
        <f t="shared" si="186"/>
        <v xml:space="preserve"> </v>
      </c>
      <c r="G254" t="str">
        <f t="shared" si="187"/>
        <v xml:space="preserve"> </v>
      </c>
      <c r="H254" t="str">
        <f t="shared" si="188"/>
        <v xml:space="preserve"> </v>
      </c>
      <c r="I254" t="str">
        <f>IFERROR(VLOOKUP(B254,pekerjaan,9,0)," ")</f>
        <v xml:space="preserve"> </v>
      </c>
      <c r="J254" t="str">
        <f t="shared" si="190"/>
        <v xml:space="preserve"> </v>
      </c>
      <c r="K254" t="str">
        <f t="shared" si="191"/>
        <v xml:space="preserve"> </v>
      </c>
      <c r="L254" t="str">
        <f t="shared" si="192"/>
        <v xml:space="preserve"> </v>
      </c>
      <c r="M254">
        <f t="shared" si="181"/>
        <v>0</v>
      </c>
      <c r="N254" t="str">
        <f>IFERROR(VLOOKUP(B254,sekolah,5,0)," ")</f>
        <v xml:space="preserve"> </v>
      </c>
      <c r="O254" t="str">
        <f t="shared" si="194"/>
        <v xml:space="preserve"> </v>
      </c>
      <c r="P254" t="str">
        <f t="shared" si="195"/>
        <v xml:space="preserve"> </v>
      </c>
      <c r="Q254" t="str">
        <f t="shared" si="196"/>
        <v xml:space="preserve"> </v>
      </c>
      <c r="R254" t="str">
        <f t="shared" si="197"/>
        <v xml:space="preserve"> </v>
      </c>
      <c r="S254" t="str">
        <f t="shared" si="198"/>
        <v xml:space="preserve"> </v>
      </c>
      <c r="U254">
        <f t="shared" si="182"/>
        <v>0</v>
      </c>
    </row>
    <row r="255" spans="1:21" ht="15.75" customHeight="1">
      <c r="A255" s="56" t="s">
        <v>65</v>
      </c>
      <c r="B255" s="57" t="s">
        <v>142</v>
      </c>
      <c r="C255" t="str">
        <f>IFERROR(VLOOKUP(B255,kelamin,2,0)," ")</f>
        <v xml:space="preserve"> </v>
      </c>
      <c r="D255" t="str">
        <f t="shared" si="185"/>
        <v xml:space="preserve"> </v>
      </c>
      <c r="E255">
        <f t="shared" si="199"/>
        <v>0</v>
      </c>
      <c r="F255" t="str">
        <f t="shared" si="186"/>
        <v xml:space="preserve"> </v>
      </c>
      <c r="G255" t="str">
        <f t="shared" si="187"/>
        <v xml:space="preserve"> </v>
      </c>
      <c r="H255" t="str">
        <f t="shared" si="188"/>
        <v xml:space="preserve"> </v>
      </c>
      <c r="I255" t="str">
        <f>IFERROR(VLOOKUP(B255,pekerjaan,9,0)," ")</f>
        <v xml:space="preserve"> </v>
      </c>
      <c r="J255" t="str">
        <f t="shared" si="190"/>
        <v xml:space="preserve"> </v>
      </c>
      <c r="K255" t="str">
        <f t="shared" si="191"/>
        <v xml:space="preserve"> </v>
      </c>
      <c r="L255" t="str">
        <f t="shared" si="192"/>
        <v xml:space="preserve"> </v>
      </c>
      <c r="M255">
        <f t="shared" si="181"/>
        <v>0</v>
      </c>
      <c r="N255" t="str">
        <f>IFERROR(VLOOKUP(B255,sekolah,5,0)," ")</f>
        <v xml:space="preserve"> </v>
      </c>
      <c r="O255" t="str">
        <f t="shared" si="194"/>
        <v xml:space="preserve"> </v>
      </c>
      <c r="P255" t="str">
        <f t="shared" si="195"/>
        <v xml:space="preserve"> </v>
      </c>
      <c r="Q255" t="str">
        <f t="shared" si="196"/>
        <v xml:space="preserve"> </v>
      </c>
      <c r="R255" t="str">
        <f t="shared" si="197"/>
        <v xml:space="preserve"> </v>
      </c>
      <c r="S255" t="str">
        <f t="shared" si="198"/>
        <v xml:space="preserve"> </v>
      </c>
      <c r="U255">
        <f t="shared" si="182"/>
        <v>0</v>
      </c>
    </row>
    <row r="256" spans="1:21" ht="15.75" customHeight="1">
      <c r="A256" s="56" t="s">
        <v>67</v>
      </c>
      <c r="B256" s="57" t="s">
        <v>143</v>
      </c>
      <c r="C256" t="str">
        <f>IFERROR(VLOOKUP(B256,kelamin,2,0)," ")</f>
        <v xml:space="preserve"> </v>
      </c>
      <c r="D256" t="str">
        <f t="shared" si="185"/>
        <v xml:space="preserve"> </v>
      </c>
      <c r="E256">
        <f t="shared" si="199"/>
        <v>0</v>
      </c>
      <c r="F256" t="str">
        <f t="shared" si="186"/>
        <v xml:space="preserve"> </v>
      </c>
      <c r="G256" t="str">
        <f t="shared" si="187"/>
        <v xml:space="preserve"> </v>
      </c>
      <c r="H256" t="str">
        <f t="shared" si="188"/>
        <v xml:space="preserve"> </v>
      </c>
      <c r="I256" t="str">
        <f>IFERROR(VLOOKUP(B256,pekerjaan,9,0)," ")</f>
        <v xml:space="preserve"> </v>
      </c>
      <c r="J256" t="str">
        <f t="shared" si="190"/>
        <v xml:space="preserve"> </v>
      </c>
      <c r="K256" t="str">
        <f t="shared" si="191"/>
        <v xml:space="preserve"> </v>
      </c>
      <c r="L256" t="str">
        <f t="shared" si="192"/>
        <v xml:space="preserve"> </v>
      </c>
      <c r="M256">
        <f t="shared" si="181"/>
        <v>0</v>
      </c>
      <c r="N256" t="str">
        <f>IFERROR(VLOOKUP(B256,sekolah,5,0)," ")</f>
        <v xml:space="preserve"> </v>
      </c>
      <c r="O256" t="str">
        <f t="shared" si="194"/>
        <v xml:space="preserve"> </v>
      </c>
      <c r="P256" t="str">
        <f t="shared" si="195"/>
        <v xml:space="preserve"> </v>
      </c>
      <c r="Q256" t="str">
        <f t="shared" si="196"/>
        <v xml:space="preserve"> </v>
      </c>
      <c r="R256" t="str">
        <f t="shared" si="197"/>
        <v xml:space="preserve"> </v>
      </c>
      <c r="S256" t="str">
        <f t="shared" si="198"/>
        <v xml:space="preserve"> </v>
      </c>
      <c r="U256">
        <f t="shared" si="182"/>
        <v>0</v>
      </c>
    </row>
    <row r="257" spans="1:21" ht="15.75" customHeight="1">
      <c r="A257" s="56" t="s">
        <v>69</v>
      </c>
      <c r="B257" s="57" t="s">
        <v>144</v>
      </c>
      <c r="C257">
        <f>IFERROR(VLOOKUP(B257,kelamin,2,0)," ")</f>
        <v>3</v>
      </c>
      <c r="D257">
        <f t="shared" si="185"/>
        <v>4</v>
      </c>
      <c r="E257">
        <f t="shared" si="199"/>
        <v>7</v>
      </c>
      <c r="F257">
        <f t="shared" si="186"/>
        <v>3</v>
      </c>
      <c r="G257">
        <f t="shared" si="187"/>
        <v>0</v>
      </c>
      <c r="H257">
        <f t="shared" si="188"/>
        <v>0</v>
      </c>
      <c r="I257">
        <f>IFERROR(VLOOKUP(B257,pekerjaan,9,0)," ")</f>
        <v>2</v>
      </c>
      <c r="J257">
        <f t="shared" si="190"/>
        <v>2</v>
      </c>
      <c r="K257">
        <f t="shared" si="191"/>
        <v>0</v>
      </c>
      <c r="L257">
        <f t="shared" si="192"/>
        <v>0</v>
      </c>
      <c r="M257">
        <f t="shared" si="181"/>
        <v>7</v>
      </c>
      <c r="N257">
        <f>IFERROR(VLOOKUP(B257,sekolah,5,0)," ")</f>
        <v>2</v>
      </c>
      <c r="O257">
        <f t="shared" si="194"/>
        <v>0</v>
      </c>
      <c r="P257">
        <f t="shared" si="195"/>
        <v>1</v>
      </c>
      <c r="Q257">
        <f t="shared" si="196"/>
        <v>2</v>
      </c>
      <c r="R257">
        <f t="shared" si="197"/>
        <v>2</v>
      </c>
      <c r="S257">
        <f t="shared" si="198"/>
        <v>0</v>
      </c>
      <c r="U257">
        <f t="shared" si="182"/>
        <v>7</v>
      </c>
    </row>
    <row r="258" spans="1:21" ht="15.75" customHeight="1">
      <c r="A258" s="56" t="s">
        <v>71</v>
      </c>
      <c r="B258" s="57" t="s">
        <v>145</v>
      </c>
      <c r="C258">
        <v>1</v>
      </c>
      <c r="D258" t="str">
        <f t="shared" si="185"/>
        <v xml:space="preserve"> </v>
      </c>
      <c r="E258">
        <f t="shared" si="199"/>
        <v>1</v>
      </c>
      <c r="F258" t="str">
        <f t="shared" si="186"/>
        <v xml:space="preserve"> </v>
      </c>
      <c r="G258" t="str">
        <f t="shared" si="187"/>
        <v xml:space="preserve"> </v>
      </c>
      <c r="H258" t="str">
        <f t="shared" si="188"/>
        <v xml:space="preserve"> </v>
      </c>
      <c r="I258">
        <v>1</v>
      </c>
      <c r="J258" t="str">
        <f t="shared" si="190"/>
        <v xml:space="preserve"> </v>
      </c>
      <c r="K258" t="str">
        <f t="shared" si="191"/>
        <v xml:space="preserve"> </v>
      </c>
      <c r="L258" t="str">
        <f t="shared" si="192"/>
        <v xml:space="preserve"> </v>
      </c>
      <c r="M258">
        <f t="shared" si="181"/>
        <v>1</v>
      </c>
      <c r="N258">
        <v>1</v>
      </c>
      <c r="O258" t="str">
        <f t="shared" si="194"/>
        <v xml:space="preserve"> </v>
      </c>
      <c r="P258" t="str">
        <f t="shared" si="195"/>
        <v xml:space="preserve"> </v>
      </c>
      <c r="Q258" t="str">
        <f t="shared" si="196"/>
        <v xml:space="preserve"> </v>
      </c>
      <c r="R258" t="str">
        <f t="shared" si="197"/>
        <v xml:space="preserve"> </v>
      </c>
      <c r="S258" t="str">
        <f t="shared" si="198"/>
        <v xml:space="preserve"> </v>
      </c>
      <c r="U258">
        <f t="shared" si="182"/>
        <v>1</v>
      </c>
    </row>
    <row r="259" spans="1:21" ht="15.75" customHeight="1">
      <c r="A259" s="56" t="s">
        <v>88</v>
      </c>
      <c r="B259" s="57" t="s">
        <v>146</v>
      </c>
      <c r="C259" t="str">
        <f>IFERROR(VLOOKUP(B259,kelamin,2,0)," ")</f>
        <v xml:space="preserve"> </v>
      </c>
      <c r="D259" t="str">
        <f t="shared" si="185"/>
        <v xml:space="preserve"> </v>
      </c>
      <c r="E259">
        <f t="shared" si="199"/>
        <v>0</v>
      </c>
      <c r="F259" t="str">
        <f t="shared" si="186"/>
        <v xml:space="preserve"> </v>
      </c>
      <c r="G259" t="str">
        <f t="shared" si="187"/>
        <v xml:space="preserve"> </v>
      </c>
      <c r="H259" t="str">
        <f t="shared" si="188"/>
        <v xml:space="preserve"> </v>
      </c>
      <c r="I259" t="str">
        <f>IFERROR(VLOOKUP(B259,pekerjaan,9,0)," ")</f>
        <v xml:space="preserve"> </v>
      </c>
      <c r="J259" t="str">
        <f t="shared" si="190"/>
        <v xml:space="preserve"> </v>
      </c>
      <c r="K259" t="str">
        <f t="shared" si="191"/>
        <v xml:space="preserve"> </v>
      </c>
      <c r="L259" t="str">
        <f t="shared" si="192"/>
        <v xml:space="preserve"> </v>
      </c>
      <c r="M259">
        <f t="shared" si="181"/>
        <v>0</v>
      </c>
      <c r="N259" t="str">
        <f>IFERROR(VLOOKUP(B259,sekolah,5,0)," ")</f>
        <v xml:space="preserve"> </v>
      </c>
      <c r="O259" t="str">
        <f t="shared" si="194"/>
        <v xml:space="preserve"> </v>
      </c>
      <c r="P259" t="str">
        <f t="shared" si="195"/>
        <v xml:space="preserve"> </v>
      </c>
      <c r="Q259" t="str">
        <f t="shared" si="196"/>
        <v xml:space="preserve"> </v>
      </c>
      <c r="R259" t="str">
        <f t="shared" si="197"/>
        <v xml:space="preserve"> </v>
      </c>
      <c r="S259" t="str">
        <f t="shared" si="198"/>
        <v xml:space="preserve"> </v>
      </c>
      <c r="U259">
        <f t="shared" si="182"/>
        <v>0</v>
      </c>
    </row>
    <row r="260" spans="1:21" ht="15.75" customHeight="1">
      <c r="A260" s="56" t="s">
        <v>129</v>
      </c>
      <c r="B260" s="57" t="s">
        <v>147</v>
      </c>
      <c r="C260">
        <f>IFERROR(VLOOKUP(B260,kelamin,2,0)," ")</f>
        <v>1</v>
      </c>
      <c r="D260">
        <f t="shared" si="185"/>
        <v>1</v>
      </c>
      <c r="E260">
        <f t="shared" si="199"/>
        <v>2</v>
      </c>
      <c r="F260">
        <f t="shared" si="186"/>
        <v>1</v>
      </c>
      <c r="G260">
        <f t="shared" si="187"/>
        <v>0</v>
      </c>
      <c r="H260">
        <f t="shared" si="188"/>
        <v>0</v>
      </c>
      <c r="I260">
        <f>IFERROR(VLOOKUP(B260,pekerjaan,9,0)," ")</f>
        <v>0</v>
      </c>
      <c r="J260">
        <f t="shared" si="190"/>
        <v>1</v>
      </c>
      <c r="K260">
        <f t="shared" si="191"/>
        <v>0</v>
      </c>
      <c r="L260">
        <f t="shared" si="192"/>
        <v>0</v>
      </c>
      <c r="M260">
        <f t="shared" si="181"/>
        <v>2</v>
      </c>
      <c r="N260">
        <f>IFERROR(VLOOKUP(B260,sekolah,5,0)," ")</f>
        <v>0</v>
      </c>
      <c r="O260">
        <f t="shared" si="194"/>
        <v>0</v>
      </c>
      <c r="P260">
        <f t="shared" si="195"/>
        <v>1</v>
      </c>
      <c r="Q260">
        <f t="shared" si="196"/>
        <v>1</v>
      </c>
      <c r="R260">
        <f t="shared" si="197"/>
        <v>0</v>
      </c>
      <c r="S260">
        <f t="shared" si="198"/>
        <v>0</v>
      </c>
      <c r="U260">
        <f t="shared" si="182"/>
        <v>2</v>
      </c>
    </row>
    <row r="261" spans="1:21" ht="15.75" customHeight="1">
      <c r="A261" s="56" t="s">
        <v>90</v>
      </c>
      <c r="B261" s="57" t="s">
        <v>148</v>
      </c>
      <c r="C261">
        <f>IFERROR(VLOOKUP(B261,kelamin,2,0)," ")</f>
        <v>1</v>
      </c>
      <c r="D261">
        <f t="shared" si="185"/>
        <v>1</v>
      </c>
      <c r="E261">
        <f t="shared" si="199"/>
        <v>2</v>
      </c>
      <c r="F261">
        <f t="shared" si="186"/>
        <v>0</v>
      </c>
      <c r="G261">
        <f t="shared" si="187"/>
        <v>0</v>
      </c>
      <c r="H261">
        <f t="shared" si="188"/>
        <v>1</v>
      </c>
      <c r="I261">
        <f>IFERROR(VLOOKUP(B261,pekerjaan,9,0)," ")</f>
        <v>0</v>
      </c>
      <c r="J261">
        <f t="shared" si="190"/>
        <v>1</v>
      </c>
      <c r="K261">
        <f t="shared" si="191"/>
        <v>0</v>
      </c>
      <c r="L261">
        <f t="shared" si="192"/>
        <v>0</v>
      </c>
      <c r="M261">
        <f t="shared" si="181"/>
        <v>2</v>
      </c>
      <c r="N261">
        <f>IFERROR(VLOOKUP(B261,sekolah,5,0)," ")</f>
        <v>2</v>
      </c>
      <c r="O261">
        <f t="shared" si="194"/>
        <v>0</v>
      </c>
      <c r="P261">
        <f t="shared" si="195"/>
        <v>0</v>
      </c>
      <c r="Q261">
        <f t="shared" si="196"/>
        <v>0</v>
      </c>
      <c r="R261">
        <f t="shared" si="197"/>
        <v>0</v>
      </c>
      <c r="S261">
        <f t="shared" si="198"/>
        <v>0</v>
      </c>
      <c r="U261">
        <f t="shared" si="182"/>
        <v>2</v>
      </c>
    </row>
    <row r="262" spans="1:21" ht="15.75" customHeight="1">
      <c r="A262" s="56" t="s">
        <v>149</v>
      </c>
      <c r="B262" s="57" t="s">
        <v>150</v>
      </c>
      <c r="C262" t="str">
        <f>IFERROR(VLOOKUP(B262,kelamin,2,0)," ")</f>
        <v xml:space="preserve"> </v>
      </c>
      <c r="D262" t="str">
        <f t="shared" si="185"/>
        <v xml:space="preserve"> </v>
      </c>
      <c r="E262">
        <f t="shared" si="199"/>
        <v>0</v>
      </c>
      <c r="F262" t="str">
        <f t="shared" si="186"/>
        <v xml:space="preserve"> </v>
      </c>
      <c r="G262" t="str">
        <f t="shared" si="187"/>
        <v xml:space="preserve"> </v>
      </c>
      <c r="H262" t="str">
        <f t="shared" si="188"/>
        <v xml:space="preserve"> </v>
      </c>
      <c r="I262" t="str">
        <f>IFERROR(VLOOKUP(B262,pekerjaan,9,0)," ")</f>
        <v xml:space="preserve"> </v>
      </c>
      <c r="J262" t="str">
        <f t="shared" si="190"/>
        <v xml:space="preserve"> </v>
      </c>
      <c r="K262" t="str">
        <f t="shared" si="191"/>
        <v xml:space="preserve"> </v>
      </c>
      <c r="L262" t="str">
        <f t="shared" si="192"/>
        <v xml:space="preserve"> </v>
      </c>
      <c r="M262">
        <f t="shared" si="181"/>
        <v>0</v>
      </c>
      <c r="N262" t="str">
        <f>IFERROR(VLOOKUP(B262,sekolah,5,0)," ")</f>
        <v xml:space="preserve"> </v>
      </c>
      <c r="O262" t="str">
        <f t="shared" si="194"/>
        <v xml:space="preserve"> </v>
      </c>
      <c r="P262" t="str">
        <f t="shared" si="195"/>
        <v xml:space="preserve"> </v>
      </c>
      <c r="Q262" t="str">
        <f t="shared" si="196"/>
        <v xml:space="preserve"> </v>
      </c>
      <c r="R262" t="str">
        <f t="shared" si="197"/>
        <v xml:space="preserve"> </v>
      </c>
      <c r="S262" t="str">
        <f t="shared" si="198"/>
        <v xml:space="preserve"> </v>
      </c>
      <c r="U262">
        <f t="shared" si="182"/>
        <v>0</v>
      </c>
    </row>
    <row r="263" spans="1:21" ht="15.75" customHeight="1">
      <c r="A263" s="56" t="s">
        <v>107</v>
      </c>
      <c r="B263" s="57" t="s">
        <v>151</v>
      </c>
      <c r="C263" t="str">
        <f>IFERROR(VLOOKUP(B263,kelamin,2,0)," ")</f>
        <v xml:space="preserve"> </v>
      </c>
      <c r="D263" t="str">
        <f t="shared" si="185"/>
        <v xml:space="preserve"> </v>
      </c>
      <c r="E263">
        <f t="shared" si="199"/>
        <v>0</v>
      </c>
      <c r="F263" t="str">
        <f t="shared" si="186"/>
        <v xml:space="preserve"> </v>
      </c>
      <c r="G263" t="str">
        <f t="shared" si="187"/>
        <v xml:space="preserve"> </v>
      </c>
      <c r="H263" t="str">
        <f t="shared" si="188"/>
        <v xml:space="preserve"> </v>
      </c>
      <c r="I263" t="str">
        <f>IFERROR(VLOOKUP(B263,pekerjaan,9,0)," ")</f>
        <v xml:space="preserve"> </v>
      </c>
      <c r="J263" t="str">
        <f t="shared" si="190"/>
        <v xml:space="preserve"> </v>
      </c>
      <c r="K263" t="str">
        <f t="shared" si="191"/>
        <v xml:space="preserve"> </v>
      </c>
      <c r="L263" t="str">
        <f t="shared" si="192"/>
        <v xml:space="preserve"> </v>
      </c>
      <c r="M263">
        <f t="shared" si="181"/>
        <v>0</v>
      </c>
      <c r="N263" t="str">
        <f>IFERROR(VLOOKUP(B263,sekolah,5,0)," ")</f>
        <v xml:space="preserve"> </v>
      </c>
      <c r="O263" t="str">
        <f t="shared" si="194"/>
        <v xml:space="preserve"> </v>
      </c>
      <c r="P263" t="str">
        <f t="shared" si="195"/>
        <v xml:space="preserve"> </v>
      </c>
      <c r="Q263" t="str">
        <f t="shared" si="196"/>
        <v xml:space="preserve"> </v>
      </c>
      <c r="R263" t="str">
        <f t="shared" si="197"/>
        <v xml:space="preserve"> </v>
      </c>
      <c r="S263" t="str">
        <f t="shared" si="198"/>
        <v xml:space="preserve"> </v>
      </c>
      <c r="U263">
        <f t="shared" si="182"/>
        <v>0</v>
      </c>
    </row>
    <row r="264" spans="1:21" ht="15.75" customHeight="1">
      <c r="A264" s="59"/>
      <c r="B264" s="60" t="s">
        <v>101</v>
      </c>
      <c r="C264" s="236">
        <f>SUM(C244:C263)</f>
        <v>12</v>
      </c>
      <c r="D264" s="236">
        <f t="shared" ref="D264:U264" si="200">SUM(D244:D263)</f>
        <v>9</v>
      </c>
      <c r="E264" s="236">
        <f t="shared" si="199"/>
        <v>21</v>
      </c>
      <c r="F264" s="236">
        <f t="shared" si="200"/>
        <v>5</v>
      </c>
      <c r="G264" s="236">
        <f t="shared" si="200"/>
        <v>0</v>
      </c>
      <c r="H264" s="236">
        <f t="shared" si="200"/>
        <v>3</v>
      </c>
      <c r="I264" s="236">
        <f t="shared" si="200"/>
        <v>6</v>
      </c>
      <c r="J264" s="236">
        <f t="shared" si="200"/>
        <v>5</v>
      </c>
      <c r="K264" s="236">
        <f t="shared" si="200"/>
        <v>1</v>
      </c>
      <c r="L264" s="236">
        <f t="shared" si="200"/>
        <v>1</v>
      </c>
      <c r="M264" s="236">
        <f t="shared" si="200"/>
        <v>21</v>
      </c>
      <c r="N264" s="236">
        <f t="shared" si="200"/>
        <v>10</v>
      </c>
      <c r="O264" s="236">
        <f t="shared" si="200"/>
        <v>0</v>
      </c>
      <c r="P264" s="236">
        <f t="shared" si="200"/>
        <v>4</v>
      </c>
      <c r="Q264" s="236">
        <f t="shared" si="200"/>
        <v>4</v>
      </c>
      <c r="R264" s="236">
        <f t="shared" si="200"/>
        <v>3</v>
      </c>
      <c r="S264" s="236">
        <f t="shared" si="200"/>
        <v>0</v>
      </c>
      <c r="T264" s="236">
        <f t="shared" si="200"/>
        <v>0</v>
      </c>
      <c r="U264" s="236">
        <f t="shared" si="200"/>
        <v>21</v>
      </c>
    </row>
    <row r="265" spans="1:21" ht="15.75" customHeight="1">
      <c r="A265" s="56" t="s">
        <v>45</v>
      </c>
      <c r="B265" s="57" t="s">
        <v>52</v>
      </c>
      <c r="C265" t="str">
        <f t="shared" ref="C265:C277" si="201">IFERROR(VLOOKUP(B265,kelamin,2,0)," ")</f>
        <v xml:space="preserve"> </v>
      </c>
      <c r="D265" t="str">
        <f t="shared" ref="D265:D277" si="202">IFERROR(VLOOKUP(B265,kelamin,3,0)," ")</f>
        <v xml:space="preserve"> </v>
      </c>
      <c r="E265">
        <f t="shared" si="199"/>
        <v>0</v>
      </c>
      <c r="F265" t="str">
        <f t="shared" ref="F265:F284" si="203">IFERROR(VLOOKUP(B265,pekerjaan,10,0)," ")</f>
        <v xml:space="preserve"> </v>
      </c>
      <c r="G265" t="str">
        <f t="shared" ref="G265:G284" si="204">IFERROR(VLOOKUP(B265,pekerjaan,12,0)," ")</f>
        <v xml:space="preserve"> </v>
      </c>
      <c r="H265" t="str">
        <f t="shared" ref="H265:H277" si="205">IFERROR(VLOOKUP(B265,pekerjaan,3,0)," ")</f>
        <v xml:space="preserve"> </v>
      </c>
      <c r="I265" t="str">
        <f t="shared" ref="I265:I277" si="206">IFERROR(VLOOKUP(B265,pekerjaan,9,0)," ")</f>
        <v xml:space="preserve"> </v>
      </c>
      <c r="J265" t="str">
        <f t="shared" ref="J265:J277" si="207">IFERROR(VLOOKUP(B265,pekerjaan,8,0)," ")</f>
        <v xml:space="preserve"> </v>
      </c>
      <c r="K265" t="str">
        <f t="shared" ref="K265:K277" si="208">IFERROR(VLOOKUP(B265,pekerjaan,4,0)," ")</f>
        <v xml:space="preserve"> </v>
      </c>
      <c r="L265" t="str">
        <f t="shared" ref="L265:L284" si="209">IFERROR(VLOOKUP(B265,pekerjaan,11,0)," ")</f>
        <v xml:space="preserve"> </v>
      </c>
      <c r="M265">
        <f t="shared" si="181"/>
        <v>0</v>
      </c>
      <c r="N265" t="str">
        <f t="shared" ref="N265:N277" si="210">IFERROR(VLOOKUP(B265,sekolah,5,0)," ")</f>
        <v xml:space="preserve"> </v>
      </c>
      <c r="O265" t="str">
        <f t="shared" ref="O265:O277" si="211">IFERROR(VLOOKUP(B265,sekolah,7,0)," ")</f>
        <v xml:space="preserve"> </v>
      </c>
      <c r="P265" t="str">
        <f t="shared" ref="P265:P284" si="212">IFERROR(VLOOKUP(B265,sekolah,6,0)," ")</f>
        <v xml:space="preserve"> </v>
      </c>
      <c r="Q265" t="str">
        <f t="shared" ref="Q265:Q284" si="213">IFERROR(VLOOKUP(B265,sekolah,2,0)," ")</f>
        <v xml:space="preserve"> </v>
      </c>
      <c r="R265" t="str">
        <f t="shared" ref="R265:R284" si="214">IFERROR(VLOOKUP(B265,sekolah,3,0)," ")</f>
        <v xml:space="preserve"> </v>
      </c>
      <c r="S265" t="str">
        <f t="shared" ref="S265:S284" si="215">IFERROR(VLOOKUP(B265,sekolah,4,0)," ")</f>
        <v xml:space="preserve"> </v>
      </c>
      <c r="U265">
        <f t="shared" si="182"/>
        <v>0</v>
      </c>
    </row>
    <row r="266" spans="1:21" ht="15.75" customHeight="1">
      <c r="A266" s="56" t="s">
        <v>47</v>
      </c>
      <c r="B266" s="57" t="s">
        <v>152</v>
      </c>
      <c r="C266" t="str">
        <f t="shared" si="201"/>
        <v xml:space="preserve"> </v>
      </c>
      <c r="D266" t="str">
        <f t="shared" si="202"/>
        <v xml:space="preserve"> </v>
      </c>
      <c r="E266">
        <f t="shared" si="199"/>
        <v>0</v>
      </c>
      <c r="F266" t="str">
        <f t="shared" si="203"/>
        <v xml:space="preserve"> </v>
      </c>
      <c r="G266" t="str">
        <f t="shared" si="204"/>
        <v xml:space="preserve"> </v>
      </c>
      <c r="H266" t="str">
        <f t="shared" si="205"/>
        <v xml:space="preserve"> </v>
      </c>
      <c r="I266" t="str">
        <f t="shared" si="206"/>
        <v xml:space="preserve"> </v>
      </c>
      <c r="J266" t="str">
        <f t="shared" si="207"/>
        <v xml:space="preserve"> </v>
      </c>
      <c r="K266" t="str">
        <f t="shared" si="208"/>
        <v xml:space="preserve"> </v>
      </c>
      <c r="L266" t="str">
        <f t="shared" si="209"/>
        <v xml:space="preserve"> </v>
      </c>
      <c r="M266">
        <f t="shared" si="181"/>
        <v>0</v>
      </c>
      <c r="N266" t="str">
        <f t="shared" si="210"/>
        <v xml:space="preserve"> </v>
      </c>
      <c r="O266" t="str">
        <f t="shared" si="211"/>
        <v xml:space="preserve"> </v>
      </c>
      <c r="P266" t="str">
        <f t="shared" si="212"/>
        <v xml:space="preserve"> </v>
      </c>
      <c r="Q266" t="str">
        <f t="shared" si="213"/>
        <v xml:space="preserve"> </v>
      </c>
      <c r="R266" t="str">
        <f t="shared" si="214"/>
        <v xml:space="preserve"> </v>
      </c>
      <c r="S266" t="str">
        <f t="shared" si="215"/>
        <v xml:space="preserve"> </v>
      </c>
      <c r="U266">
        <f t="shared" si="182"/>
        <v>0</v>
      </c>
    </row>
    <row r="267" spans="1:21" ht="15.75" customHeight="1">
      <c r="A267" s="56" t="s">
        <v>49</v>
      </c>
      <c r="B267" s="57" t="s">
        <v>153</v>
      </c>
      <c r="C267" t="str">
        <f t="shared" si="201"/>
        <v xml:space="preserve"> </v>
      </c>
      <c r="D267" t="str">
        <f t="shared" si="202"/>
        <v xml:space="preserve"> </v>
      </c>
      <c r="E267">
        <f t="shared" si="199"/>
        <v>0</v>
      </c>
      <c r="F267" t="str">
        <f t="shared" si="203"/>
        <v xml:space="preserve"> </v>
      </c>
      <c r="G267" t="str">
        <f t="shared" si="204"/>
        <v xml:space="preserve"> </v>
      </c>
      <c r="H267" t="str">
        <f t="shared" si="205"/>
        <v xml:space="preserve"> </v>
      </c>
      <c r="I267" t="str">
        <f t="shared" si="206"/>
        <v xml:space="preserve"> </v>
      </c>
      <c r="J267" t="str">
        <f t="shared" si="207"/>
        <v xml:space="preserve"> </v>
      </c>
      <c r="K267" t="str">
        <f t="shared" si="208"/>
        <v xml:space="preserve"> </v>
      </c>
      <c r="L267" t="str">
        <f t="shared" si="209"/>
        <v xml:space="preserve"> </v>
      </c>
      <c r="M267">
        <f t="shared" si="181"/>
        <v>0</v>
      </c>
      <c r="N267" t="str">
        <f t="shared" si="210"/>
        <v xml:space="preserve"> </v>
      </c>
      <c r="O267" t="str">
        <f t="shared" si="211"/>
        <v xml:space="preserve"> </v>
      </c>
      <c r="P267" t="str">
        <f t="shared" si="212"/>
        <v xml:space="preserve"> </v>
      </c>
      <c r="Q267" t="str">
        <f t="shared" si="213"/>
        <v xml:space="preserve"> </v>
      </c>
      <c r="R267" t="str">
        <f t="shared" si="214"/>
        <v xml:space="preserve"> </v>
      </c>
      <c r="S267" t="str">
        <f t="shared" si="215"/>
        <v xml:space="preserve"> </v>
      </c>
      <c r="U267">
        <f t="shared" si="182"/>
        <v>0</v>
      </c>
    </row>
    <row r="268" spans="1:21" ht="15.75" customHeight="1">
      <c r="A268" s="56" t="s">
        <v>51</v>
      </c>
      <c r="B268" s="57" t="s">
        <v>154</v>
      </c>
      <c r="C268" t="str">
        <f t="shared" si="201"/>
        <v xml:space="preserve"> </v>
      </c>
      <c r="D268" t="str">
        <f t="shared" si="202"/>
        <v xml:space="preserve"> </v>
      </c>
      <c r="E268">
        <f t="shared" si="199"/>
        <v>0</v>
      </c>
      <c r="F268" t="str">
        <f t="shared" si="203"/>
        <v xml:space="preserve"> </v>
      </c>
      <c r="G268" t="str">
        <f t="shared" si="204"/>
        <v xml:space="preserve"> </v>
      </c>
      <c r="H268" t="str">
        <f t="shared" si="205"/>
        <v xml:space="preserve"> </v>
      </c>
      <c r="I268" t="str">
        <f t="shared" si="206"/>
        <v xml:space="preserve"> </v>
      </c>
      <c r="J268" t="str">
        <f t="shared" si="207"/>
        <v xml:space="preserve"> </v>
      </c>
      <c r="K268" t="str">
        <f t="shared" si="208"/>
        <v xml:space="preserve"> </v>
      </c>
      <c r="L268" t="str">
        <f t="shared" si="209"/>
        <v xml:space="preserve"> </v>
      </c>
      <c r="M268">
        <f t="shared" si="181"/>
        <v>0</v>
      </c>
      <c r="N268" t="str">
        <f t="shared" si="210"/>
        <v xml:space="preserve"> </v>
      </c>
      <c r="O268" t="str">
        <f t="shared" si="211"/>
        <v xml:space="preserve"> </v>
      </c>
      <c r="P268" t="str">
        <f t="shared" si="212"/>
        <v xml:space="preserve"> </v>
      </c>
      <c r="Q268" t="str">
        <f t="shared" si="213"/>
        <v xml:space="preserve"> </v>
      </c>
      <c r="R268" t="str">
        <f t="shared" si="214"/>
        <v xml:space="preserve"> </v>
      </c>
      <c r="S268" t="str">
        <f t="shared" si="215"/>
        <v xml:space="preserve"> </v>
      </c>
      <c r="U268">
        <f t="shared" si="182"/>
        <v>0</v>
      </c>
    </row>
    <row r="269" spans="1:21" ht="15.75" customHeight="1">
      <c r="A269" s="56" t="s">
        <v>53</v>
      </c>
      <c r="B269" s="57" t="s">
        <v>155</v>
      </c>
      <c r="C269" t="str">
        <f t="shared" si="201"/>
        <v xml:space="preserve"> </v>
      </c>
      <c r="D269" t="str">
        <f t="shared" si="202"/>
        <v xml:space="preserve"> </v>
      </c>
      <c r="E269">
        <f t="shared" si="199"/>
        <v>0</v>
      </c>
      <c r="F269" t="str">
        <f t="shared" si="203"/>
        <v xml:space="preserve"> </v>
      </c>
      <c r="G269" t="str">
        <f t="shared" si="204"/>
        <v xml:space="preserve"> </v>
      </c>
      <c r="H269" t="str">
        <f t="shared" si="205"/>
        <v xml:space="preserve"> </v>
      </c>
      <c r="I269" t="str">
        <f t="shared" si="206"/>
        <v xml:space="preserve"> </v>
      </c>
      <c r="J269" t="str">
        <f t="shared" si="207"/>
        <v xml:space="preserve"> </v>
      </c>
      <c r="K269" t="str">
        <f t="shared" si="208"/>
        <v xml:space="preserve"> </v>
      </c>
      <c r="L269" t="str">
        <f t="shared" si="209"/>
        <v xml:space="preserve"> </v>
      </c>
      <c r="M269">
        <f t="shared" si="181"/>
        <v>0</v>
      </c>
      <c r="N269" t="str">
        <f t="shared" si="210"/>
        <v xml:space="preserve"> </v>
      </c>
      <c r="O269" t="str">
        <f t="shared" si="211"/>
        <v xml:space="preserve"> </v>
      </c>
      <c r="P269" t="str">
        <f t="shared" si="212"/>
        <v xml:space="preserve"> </v>
      </c>
      <c r="Q269" t="str">
        <f t="shared" si="213"/>
        <v xml:space="preserve"> </v>
      </c>
      <c r="R269" t="str">
        <f t="shared" si="214"/>
        <v xml:space="preserve"> </v>
      </c>
      <c r="S269" t="str">
        <f t="shared" si="215"/>
        <v xml:space="preserve"> </v>
      </c>
      <c r="U269">
        <f t="shared" si="182"/>
        <v>0</v>
      </c>
    </row>
    <row r="270" spans="1:21" ht="15.75" customHeight="1">
      <c r="A270" s="56" t="s">
        <v>55</v>
      </c>
      <c r="B270" s="57" t="s">
        <v>156</v>
      </c>
      <c r="C270" t="str">
        <f t="shared" si="201"/>
        <v xml:space="preserve"> </v>
      </c>
      <c r="D270" t="str">
        <f t="shared" si="202"/>
        <v xml:space="preserve"> </v>
      </c>
      <c r="E270">
        <f t="shared" si="199"/>
        <v>0</v>
      </c>
      <c r="F270" t="str">
        <f t="shared" si="203"/>
        <v xml:space="preserve"> </v>
      </c>
      <c r="G270" t="str">
        <f t="shared" si="204"/>
        <v xml:space="preserve"> </v>
      </c>
      <c r="H270" t="str">
        <f t="shared" si="205"/>
        <v xml:space="preserve"> </v>
      </c>
      <c r="I270" t="str">
        <f t="shared" si="206"/>
        <v xml:space="preserve"> </v>
      </c>
      <c r="J270" t="str">
        <f t="shared" si="207"/>
        <v xml:space="preserve"> </v>
      </c>
      <c r="K270" t="str">
        <f t="shared" si="208"/>
        <v xml:space="preserve"> </v>
      </c>
      <c r="L270" t="str">
        <f t="shared" si="209"/>
        <v xml:space="preserve"> </v>
      </c>
      <c r="M270">
        <f t="shared" si="181"/>
        <v>0</v>
      </c>
      <c r="N270" t="str">
        <f t="shared" si="210"/>
        <v xml:space="preserve"> </v>
      </c>
      <c r="O270" t="str">
        <f t="shared" si="211"/>
        <v xml:space="preserve"> </v>
      </c>
      <c r="P270" t="str">
        <f t="shared" si="212"/>
        <v xml:space="preserve"> </v>
      </c>
      <c r="Q270" t="str">
        <f t="shared" si="213"/>
        <v xml:space="preserve"> </v>
      </c>
      <c r="R270" t="str">
        <f t="shared" si="214"/>
        <v xml:space="preserve"> </v>
      </c>
      <c r="S270" t="str">
        <f t="shared" si="215"/>
        <v xml:space="preserve"> </v>
      </c>
      <c r="U270">
        <f t="shared" si="182"/>
        <v>0</v>
      </c>
    </row>
    <row r="271" spans="1:21" ht="15.75" customHeight="1">
      <c r="A271" s="56" t="s">
        <v>57</v>
      </c>
      <c r="B271" s="57" t="s">
        <v>157</v>
      </c>
      <c r="C271" t="str">
        <f t="shared" si="201"/>
        <v xml:space="preserve"> </v>
      </c>
      <c r="D271" t="str">
        <f t="shared" si="202"/>
        <v xml:space="preserve"> </v>
      </c>
      <c r="E271">
        <f t="shared" si="199"/>
        <v>0</v>
      </c>
      <c r="F271" t="str">
        <f t="shared" si="203"/>
        <v xml:space="preserve"> </v>
      </c>
      <c r="G271" t="str">
        <f t="shared" si="204"/>
        <v xml:space="preserve"> </v>
      </c>
      <c r="H271" t="str">
        <f t="shared" si="205"/>
        <v xml:space="preserve"> </v>
      </c>
      <c r="I271" t="str">
        <f t="shared" si="206"/>
        <v xml:space="preserve"> </v>
      </c>
      <c r="J271" t="str">
        <f t="shared" si="207"/>
        <v xml:space="preserve"> </v>
      </c>
      <c r="K271" t="str">
        <f t="shared" si="208"/>
        <v xml:space="preserve"> </v>
      </c>
      <c r="L271" t="str">
        <f t="shared" si="209"/>
        <v xml:space="preserve"> </v>
      </c>
      <c r="M271">
        <f t="shared" si="181"/>
        <v>0</v>
      </c>
      <c r="N271" t="str">
        <f t="shared" si="210"/>
        <v xml:space="preserve"> </v>
      </c>
      <c r="O271" t="str">
        <f t="shared" si="211"/>
        <v xml:space="preserve"> </v>
      </c>
      <c r="P271" t="str">
        <f t="shared" si="212"/>
        <v xml:space="preserve"> </v>
      </c>
      <c r="Q271" t="str">
        <f t="shared" si="213"/>
        <v xml:space="preserve"> </v>
      </c>
      <c r="R271" t="str">
        <f t="shared" si="214"/>
        <v xml:space="preserve"> </v>
      </c>
      <c r="S271" t="str">
        <f t="shared" si="215"/>
        <v xml:space="preserve"> </v>
      </c>
      <c r="U271">
        <f t="shared" si="182"/>
        <v>0</v>
      </c>
    </row>
    <row r="272" spans="1:21" ht="15.75" customHeight="1">
      <c r="A272" s="56" t="s">
        <v>59</v>
      </c>
      <c r="B272" s="57" t="s">
        <v>158</v>
      </c>
      <c r="C272" t="str">
        <f t="shared" si="201"/>
        <v xml:space="preserve"> </v>
      </c>
      <c r="D272" t="str">
        <f t="shared" si="202"/>
        <v xml:space="preserve"> </v>
      </c>
      <c r="E272">
        <f t="shared" si="199"/>
        <v>0</v>
      </c>
      <c r="F272" t="str">
        <f t="shared" si="203"/>
        <v xml:space="preserve"> </v>
      </c>
      <c r="G272" t="str">
        <f t="shared" si="204"/>
        <v xml:space="preserve"> </v>
      </c>
      <c r="H272" t="str">
        <f t="shared" si="205"/>
        <v xml:space="preserve"> </v>
      </c>
      <c r="I272" t="str">
        <f t="shared" si="206"/>
        <v xml:space="preserve"> </v>
      </c>
      <c r="J272" t="str">
        <f t="shared" si="207"/>
        <v xml:space="preserve"> </v>
      </c>
      <c r="K272" t="str">
        <f t="shared" si="208"/>
        <v xml:space="preserve"> </v>
      </c>
      <c r="L272" t="str">
        <f t="shared" si="209"/>
        <v xml:space="preserve"> </v>
      </c>
      <c r="M272">
        <f t="shared" si="181"/>
        <v>0</v>
      </c>
      <c r="N272" t="str">
        <f t="shared" si="210"/>
        <v xml:space="preserve"> </v>
      </c>
      <c r="O272" t="str">
        <f t="shared" si="211"/>
        <v xml:space="preserve"> </v>
      </c>
      <c r="P272" t="str">
        <f t="shared" si="212"/>
        <v xml:space="preserve"> </v>
      </c>
      <c r="Q272" t="str">
        <f t="shared" si="213"/>
        <v xml:space="preserve"> </v>
      </c>
      <c r="R272" t="str">
        <f t="shared" si="214"/>
        <v xml:space="preserve"> </v>
      </c>
      <c r="S272" t="str">
        <f t="shared" si="215"/>
        <v xml:space="preserve"> </v>
      </c>
      <c r="U272">
        <f t="shared" si="182"/>
        <v>0</v>
      </c>
    </row>
    <row r="273" spans="1:21" ht="15.75" customHeight="1">
      <c r="A273" s="56" t="s">
        <v>61</v>
      </c>
      <c r="B273" s="57" t="s">
        <v>159</v>
      </c>
      <c r="C273">
        <f t="shared" si="201"/>
        <v>1</v>
      </c>
      <c r="D273">
        <f t="shared" si="202"/>
        <v>2</v>
      </c>
      <c r="E273">
        <f t="shared" si="199"/>
        <v>3</v>
      </c>
      <c r="F273">
        <f t="shared" si="203"/>
        <v>1</v>
      </c>
      <c r="G273">
        <f t="shared" si="204"/>
        <v>0</v>
      </c>
      <c r="H273">
        <f t="shared" si="205"/>
        <v>0</v>
      </c>
      <c r="I273">
        <f t="shared" si="206"/>
        <v>0</v>
      </c>
      <c r="J273">
        <f t="shared" si="207"/>
        <v>1</v>
      </c>
      <c r="K273">
        <f t="shared" si="208"/>
        <v>1</v>
      </c>
      <c r="L273">
        <f t="shared" si="209"/>
        <v>0</v>
      </c>
      <c r="M273">
        <f t="shared" si="181"/>
        <v>3</v>
      </c>
      <c r="N273">
        <f t="shared" si="210"/>
        <v>1</v>
      </c>
      <c r="O273">
        <f t="shared" si="211"/>
        <v>0</v>
      </c>
      <c r="P273">
        <f t="shared" si="212"/>
        <v>0</v>
      </c>
      <c r="Q273">
        <f t="shared" si="213"/>
        <v>0</v>
      </c>
      <c r="R273">
        <f t="shared" si="214"/>
        <v>2</v>
      </c>
      <c r="S273">
        <f t="shared" si="215"/>
        <v>0</v>
      </c>
      <c r="U273">
        <f t="shared" si="182"/>
        <v>3</v>
      </c>
    </row>
    <row r="274" spans="1:21" ht="15.75" customHeight="1">
      <c r="A274" s="56" t="s">
        <v>65</v>
      </c>
      <c r="B274" s="57" t="s">
        <v>160</v>
      </c>
      <c r="C274">
        <f t="shared" si="201"/>
        <v>2</v>
      </c>
      <c r="D274">
        <f t="shared" si="202"/>
        <v>3</v>
      </c>
      <c r="E274">
        <f t="shared" si="199"/>
        <v>5</v>
      </c>
      <c r="F274">
        <f t="shared" si="203"/>
        <v>4</v>
      </c>
      <c r="G274">
        <f t="shared" si="204"/>
        <v>0</v>
      </c>
      <c r="H274">
        <f t="shared" si="205"/>
        <v>1</v>
      </c>
      <c r="I274">
        <f t="shared" si="206"/>
        <v>0</v>
      </c>
      <c r="J274">
        <f t="shared" si="207"/>
        <v>0</v>
      </c>
      <c r="K274">
        <f t="shared" si="208"/>
        <v>0</v>
      </c>
      <c r="L274">
        <f t="shared" si="209"/>
        <v>0</v>
      </c>
      <c r="M274">
        <f t="shared" si="181"/>
        <v>5</v>
      </c>
      <c r="N274">
        <f t="shared" si="210"/>
        <v>0</v>
      </c>
      <c r="O274">
        <f t="shared" si="211"/>
        <v>1</v>
      </c>
      <c r="P274">
        <f t="shared" si="212"/>
        <v>0</v>
      </c>
      <c r="Q274">
        <f t="shared" si="213"/>
        <v>0</v>
      </c>
      <c r="R274">
        <f t="shared" si="214"/>
        <v>4</v>
      </c>
      <c r="S274">
        <f t="shared" si="215"/>
        <v>0</v>
      </c>
      <c r="U274">
        <f t="shared" si="182"/>
        <v>5</v>
      </c>
    </row>
    <row r="275" spans="1:21" ht="15.75" customHeight="1">
      <c r="A275" s="56" t="s">
        <v>67</v>
      </c>
      <c r="B275" s="57" t="s">
        <v>161</v>
      </c>
      <c r="C275">
        <f t="shared" si="201"/>
        <v>2</v>
      </c>
      <c r="D275">
        <f t="shared" si="202"/>
        <v>3</v>
      </c>
      <c r="E275">
        <f t="shared" si="199"/>
        <v>5</v>
      </c>
      <c r="F275">
        <f t="shared" si="203"/>
        <v>5</v>
      </c>
      <c r="G275">
        <f t="shared" si="204"/>
        <v>0</v>
      </c>
      <c r="H275">
        <f t="shared" si="205"/>
        <v>0</v>
      </c>
      <c r="I275">
        <f t="shared" si="206"/>
        <v>0</v>
      </c>
      <c r="J275">
        <f t="shared" si="207"/>
        <v>0</v>
      </c>
      <c r="K275">
        <f t="shared" si="208"/>
        <v>0</v>
      </c>
      <c r="L275">
        <f t="shared" si="209"/>
        <v>0</v>
      </c>
      <c r="M275">
        <f t="shared" si="181"/>
        <v>5</v>
      </c>
      <c r="N275">
        <f t="shared" si="210"/>
        <v>0</v>
      </c>
      <c r="O275">
        <f t="shared" si="211"/>
        <v>0</v>
      </c>
      <c r="P275">
        <f t="shared" si="212"/>
        <v>0</v>
      </c>
      <c r="Q275">
        <f t="shared" si="213"/>
        <v>3</v>
      </c>
      <c r="R275">
        <f t="shared" si="214"/>
        <v>2</v>
      </c>
      <c r="S275">
        <f t="shared" si="215"/>
        <v>0</v>
      </c>
      <c r="U275">
        <f t="shared" si="182"/>
        <v>5</v>
      </c>
    </row>
    <row r="276" spans="1:21" ht="15.75" customHeight="1">
      <c r="A276" s="56" t="s">
        <v>71</v>
      </c>
      <c r="B276" s="57" t="s">
        <v>162</v>
      </c>
      <c r="C276">
        <f t="shared" si="201"/>
        <v>2</v>
      </c>
      <c r="D276">
        <f t="shared" si="202"/>
        <v>3</v>
      </c>
      <c r="E276">
        <f t="shared" si="199"/>
        <v>5</v>
      </c>
      <c r="F276">
        <f t="shared" si="203"/>
        <v>5</v>
      </c>
      <c r="G276">
        <f t="shared" si="204"/>
        <v>0</v>
      </c>
      <c r="H276">
        <f t="shared" si="205"/>
        <v>0</v>
      </c>
      <c r="I276">
        <f t="shared" si="206"/>
        <v>0</v>
      </c>
      <c r="J276">
        <f t="shared" si="207"/>
        <v>0</v>
      </c>
      <c r="K276">
        <f t="shared" si="208"/>
        <v>0</v>
      </c>
      <c r="L276">
        <f t="shared" si="209"/>
        <v>0</v>
      </c>
      <c r="M276">
        <f t="shared" si="181"/>
        <v>5</v>
      </c>
      <c r="N276">
        <f t="shared" si="210"/>
        <v>0</v>
      </c>
      <c r="O276">
        <f t="shared" si="211"/>
        <v>0</v>
      </c>
      <c r="P276">
        <f t="shared" si="212"/>
        <v>0</v>
      </c>
      <c r="Q276">
        <f t="shared" si="213"/>
        <v>0</v>
      </c>
      <c r="R276">
        <f t="shared" si="214"/>
        <v>5</v>
      </c>
      <c r="S276">
        <f t="shared" si="215"/>
        <v>0</v>
      </c>
      <c r="U276">
        <f t="shared" si="182"/>
        <v>5</v>
      </c>
    </row>
    <row r="277" spans="1:21" ht="15.75" customHeight="1">
      <c r="A277" s="56" t="s">
        <v>88</v>
      </c>
      <c r="B277" s="57" t="s">
        <v>163</v>
      </c>
      <c r="C277">
        <f t="shared" si="201"/>
        <v>3</v>
      </c>
      <c r="D277">
        <f t="shared" si="202"/>
        <v>2</v>
      </c>
      <c r="E277">
        <f t="shared" si="199"/>
        <v>5</v>
      </c>
      <c r="F277">
        <f t="shared" si="203"/>
        <v>4</v>
      </c>
      <c r="G277">
        <f t="shared" si="204"/>
        <v>0</v>
      </c>
      <c r="H277">
        <f t="shared" si="205"/>
        <v>0</v>
      </c>
      <c r="I277">
        <f t="shared" si="206"/>
        <v>0</v>
      </c>
      <c r="J277">
        <f t="shared" si="207"/>
        <v>1</v>
      </c>
      <c r="K277">
        <f t="shared" si="208"/>
        <v>0</v>
      </c>
      <c r="L277">
        <f t="shared" si="209"/>
        <v>0</v>
      </c>
      <c r="M277">
        <f t="shared" si="181"/>
        <v>5</v>
      </c>
      <c r="N277">
        <f t="shared" si="210"/>
        <v>0</v>
      </c>
      <c r="O277">
        <f t="shared" si="211"/>
        <v>0</v>
      </c>
      <c r="P277">
        <f t="shared" si="212"/>
        <v>1</v>
      </c>
      <c r="Q277">
        <f t="shared" si="213"/>
        <v>0</v>
      </c>
      <c r="R277">
        <f t="shared" si="214"/>
        <v>4</v>
      </c>
      <c r="S277">
        <f t="shared" si="215"/>
        <v>0</v>
      </c>
      <c r="U277">
        <f t="shared" si="182"/>
        <v>5</v>
      </c>
    </row>
    <row r="278" spans="1:21" ht="15.75" customHeight="1">
      <c r="A278" s="56" t="s">
        <v>129</v>
      </c>
      <c r="B278" s="57" t="s">
        <v>164</v>
      </c>
      <c r="C278">
        <v>1</v>
      </c>
      <c r="E278">
        <f t="shared" si="199"/>
        <v>1</v>
      </c>
      <c r="F278">
        <f t="shared" si="203"/>
        <v>0</v>
      </c>
      <c r="G278">
        <f t="shared" si="204"/>
        <v>0</v>
      </c>
      <c r="H278">
        <v>0</v>
      </c>
      <c r="I278">
        <v>1</v>
      </c>
      <c r="J278">
        <v>0</v>
      </c>
      <c r="K278">
        <v>0</v>
      </c>
      <c r="L278">
        <f t="shared" si="209"/>
        <v>0</v>
      </c>
      <c r="M278">
        <f t="shared" si="181"/>
        <v>1</v>
      </c>
      <c r="N278">
        <v>1</v>
      </c>
      <c r="O278">
        <v>0</v>
      </c>
      <c r="P278">
        <f t="shared" si="212"/>
        <v>0</v>
      </c>
      <c r="Q278">
        <f t="shared" si="213"/>
        <v>0</v>
      </c>
      <c r="R278">
        <f t="shared" si="214"/>
        <v>0</v>
      </c>
      <c r="S278">
        <f t="shared" si="215"/>
        <v>0</v>
      </c>
      <c r="U278">
        <f t="shared" si="182"/>
        <v>1</v>
      </c>
    </row>
    <row r="279" spans="1:21" ht="15.75" customHeight="1">
      <c r="A279" s="56" t="s">
        <v>90</v>
      </c>
      <c r="B279" s="57" t="s">
        <v>165</v>
      </c>
      <c r="C279" t="str">
        <f t="shared" ref="C279:C284" si="216">IFERROR(VLOOKUP(B279,kelamin,2,0)," ")</f>
        <v xml:space="preserve"> </v>
      </c>
      <c r="D279" t="str">
        <f t="shared" ref="D279:D284" si="217">IFERROR(VLOOKUP(B279,kelamin,3,0)," ")</f>
        <v xml:space="preserve"> </v>
      </c>
      <c r="E279">
        <f t="shared" si="199"/>
        <v>0</v>
      </c>
      <c r="F279" t="str">
        <f t="shared" si="203"/>
        <v xml:space="preserve"> </v>
      </c>
      <c r="G279" t="str">
        <f t="shared" si="204"/>
        <v xml:space="preserve"> </v>
      </c>
      <c r="H279" t="str">
        <f t="shared" ref="H279:H284" si="218">IFERROR(VLOOKUP(B279,pekerjaan,3,0)," ")</f>
        <v xml:space="preserve"> </v>
      </c>
      <c r="I279" t="str">
        <f t="shared" ref="I279:I284" si="219">IFERROR(VLOOKUP(B279,pekerjaan,9,0)," ")</f>
        <v xml:space="preserve"> </v>
      </c>
      <c r="J279" t="str">
        <f t="shared" ref="J279:J284" si="220">IFERROR(VLOOKUP(B279,pekerjaan,8,0)," ")</f>
        <v xml:space="preserve"> </v>
      </c>
      <c r="K279" t="str">
        <f t="shared" ref="K279:K284" si="221">IFERROR(VLOOKUP(B279,pekerjaan,4,0)," ")</f>
        <v xml:space="preserve"> </v>
      </c>
      <c r="L279" t="str">
        <f t="shared" si="209"/>
        <v xml:space="preserve"> </v>
      </c>
      <c r="M279">
        <f t="shared" si="181"/>
        <v>0</v>
      </c>
      <c r="N279" t="str">
        <f t="shared" ref="N279:N284" si="222">IFERROR(VLOOKUP(B279,sekolah,5,0)," ")</f>
        <v xml:space="preserve"> </v>
      </c>
      <c r="O279" t="str">
        <f t="shared" ref="O279:O284" si="223">IFERROR(VLOOKUP(B279,sekolah,7,0)," ")</f>
        <v xml:space="preserve"> </v>
      </c>
      <c r="P279" t="str">
        <f t="shared" si="212"/>
        <v xml:space="preserve"> </v>
      </c>
      <c r="Q279" t="str">
        <f t="shared" si="213"/>
        <v xml:space="preserve"> </v>
      </c>
      <c r="R279" t="str">
        <f t="shared" si="214"/>
        <v xml:space="preserve"> </v>
      </c>
      <c r="S279" t="str">
        <f t="shared" si="215"/>
        <v xml:space="preserve"> </v>
      </c>
      <c r="U279">
        <f t="shared" si="182"/>
        <v>0</v>
      </c>
    </row>
    <row r="280" spans="1:21" ht="15.75" customHeight="1">
      <c r="A280" s="56" t="s">
        <v>109</v>
      </c>
      <c r="B280" s="57" t="s">
        <v>166</v>
      </c>
      <c r="C280">
        <f t="shared" si="216"/>
        <v>2</v>
      </c>
      <c r="D280">
        <f t="shared" si="217"/>
        <v>2</v>
      </c>
      <c r="E280">
        <f t="shared" si="199"/>
        <v>4</v>
      </c>
      <c r="F280">
        <f t="shared" si="203"/>
        <v>0</v>
      </c>
      <c r="G280">
        <f t="shared" si="204"/>
        <v>0</v>
      </c>
      <c r="H280">
        <f t="shared" si="218"/>
        <v>1</v>
      </c>
      <c r="I280">
        <f t="shared" si="219"/>
        <v>1</v>
      </c>
      <c r="J280">
        <f t="shared" si="220"/>
        <v>1</v>
      </c>
      <c r="K280">
        <f t="shared" si="221"/>
        <v>1</v>
      </c>
      <c r="L280">
        <f t="shared" si="209"/>
        <v>0</v>
      </c>
      <c r="M280">
        <f t="shared" si="181"/>
        <v>4</v>
      </c>
      <c r="N280">
        <f t="shared" si="222"/>
        <v>3</v>
      </c>
      <c r="O280">
        <f t="shared" si="223"/>
        <v>1</v>
      </c>
      <c r="P280">
        <f t="shared" si="212"/>
        <v>0</v>
      </c>
      <c r="Q280">
        <f t="shared" si="213"/>
        <v>0</v>
      </c>
      <c r="R280">
        <f t="shared" si="214"/>
        <v>0</v>
      </c>
      <c r="S280">
        <f t="shared" si="215"/>
        <v>0</v>
      </c>
      <c r="U280">
        <f t="shared" si="182"/>
        <v>4</v>
      </c>
    </row>
    <row r="281" spans="1:21" ht="15.75" customHeight="1">
      <c r="A281" s="56" t="s">
        <v>111</v>
      </c>
      <c r="B281" s="57" t="s">
        <v>167</v>
      </c>
      <c r="C281">
        <f t="shared" si="216"/>
        <v>3</v>
      </c>
      <c r="D281">
        <f t="shared" si="217"/>
        <v>2</v>
      </c>
      <c r="E281">
        <f t="shared" si="199"/>
        <v>5</v>
      </c>
      <c r="F281">
        <f t="shared" si="203"/>
        <v>2</v>
      </c>
      <c r="G281">
        <f t="shared" si="204"/>
        <v>0</v>
      </c>
      <c r="H281">
        <f t="shared" si="218"/>
        <v>0</v>
      </c>
      <c r="I281">
        <f t="shared" si="219"/>
        <v>0</v>
      </c>
      <c r="J281">
        <f t="shared" si="220"/>
        <v>2</v>
      </c>
      <c r="K281">
        <f t="shared" si="221"/>
        <v>1</v>
      </c>
      <c r="L281">
        <f t="shared" si="209"/>
        <v>0</v>
      </c>
      <c r="M281">
        <f t="shared" si="181"/>
        <v>5</v>
      </c>
      <c r="N281">
        <f t="shared" si="222"/>
        <v>1</v>
      </c>
      <c r="O281">
        <f t="shared" si="223"/>
        <v>1</v>
      </c>
      <c r="P281">
        <f t="shared" si="212"/>
        <v>1</v>
      </c>
      <c r="Q281">
        <f t="shared" si="213"/>
        <v>1</v>
      </c>
      <c r="R281">
        <f t="shared" si="214"/>
        <v>1</v>
      </c>
      <c r="S281">
        <f t="shared" si="215"/>
        <v>0</v>
      </c>
      <c r="U281">
        <f t="shared" si="182"/>
        <v>5</v>
      </c>
    </row>
    <row r="282" spans="1:21" ht="15.75" customHeight="1">
      <c r="A282" s="56" t="s">
        <v>168</v>
      </c>
      <c r="B282" s="57" t="s">
        <v>169</v>
      </c>
      <c r="C282">
        <f t="shared" si="216"/>
        <v>2</v>
      </c>
      <c r="D282">
        <f t="shared" si="217"/>
        <v>2</v>
      </c>
      <c r="E282">
        <f t="shared" si="199"/>
        <v>4</v>
      </c>
      <c r="F282">
        <f t="shared" si="203"/>
        <v>2</v>
      </c>
      <c r="G282">
        <f t="shared" si="204"/>
        <v>0</v>
      </c>
      <c r="H282">
        <f t="shared" si="218"/>
        <v>0</v>
      </c>
      <c r="I282">
        <f t="shared" si="219"/>
        <v>0</v>
      </c>
      <c r="J282">
        <f t="shared" si="220"/>
        <v>2</v>
      </c>
      <c r="K282">
        <f t="shared" si="221"/>
        <v>0</v>
      </c>
      <c r="L282">
        <f t="shared" si="209"/>
        <v>0</v>
      </c>
      <c r="M282">
        <f t="shared" si="181"/>
        <v>4</v>
      </c>
      <c r="N282">
        <f t="shared" si="222"/>
        <v>0</v>
      </c>
      <c r="O282">
        <f t="shared" si="223"/>
        <v>0</v>
      </c>
      <c r="P282">
        <f t="shared" si="212"/>
        <v>1</v>
      </c>
      <c r="Q282">
        <f t="shared" si="213"/>
        <v>0</v>
      </c>
      <c r="R282">
        <f t="shared" si="214"/>
        <v>3</v>
      </c>
      <c r="S282">
        <f t="shared" si="215"/>
        <v>0</v>
      </c>
      <c r="U282">
        <f t="shared" si="182"/>
        <v>4</v>
      </c>
    </row>
    <row r="283" spans="1:21" ht="15.75" customHeight="1">
      <c r="A283" s="56" t="s">
        <v>170</v>
      </c>
      <c r="B283" s="57" t="s">
        <v>171</v>
      </c>
      <c r="C283">
        <f t="shared" si="216"/>
        <v>1</v>
      </c>
      <c r="D283">
        <f t="shared" si="217"/>
        <v>1</v>
      </c>
      <c r="E283">
        <f t="shared" si="199"/>
        <v>2</v>
      </c>
      <c r="F283">
        <f t="shared" si="203"/>
        <v>2</v>
      </c>
      <c r="G283">
        <f t="shared" si="204"/>
        <v>0</v>
      </c>
      <c r="H283">
        <f t="shared" si="218"/>
        <v>0</v>
      </c>
      <c r="I283">
        <f t="shared" si="219"/>
        <v>0</v>
      </c>
      <c r="J283">
        <f t="shared" si="220"/>
        <v>0</v>
      </c>
      <c r="K283">
        <f t="shared" si="221"/>
        <v>0</v>
      </c>
      <c r="L283">
        <f t="shared" si="209"/>
        <v>0</v>
      </c>
      <c r="M283">
        <f t="shared" si="181"/>
        <v>2</v>
      </c>
      <c r="N283">
        <f t="shared" si="222"/>
        <v>0</v>
      </c>
      <c r="O283">
        <f t="shared" si="223"/>
        <v>0</v>
      </c>
      <c r="P283">
        <f t="shared" si="212"/>
        <v>0</v>
      </c>
      <c r="Q283">
        <f t="shared" si="213"/>
        <v>0</v>
      </c>
      <c r="R283">
        <f t="shared" si="214"/>
        <v>1</v>
      </c>
      <c r="S283">
        <f t="shared" si="215"/>
        <v>1</v>
      </c>
      <c r="U283">
        <f t="shared" si="182"/>
        <v>2</v>
      </c>
    </row>
    <row r="284" spans="1:21" ht="15.75" customHeight="1">
      <c r="A284" s="56" t="s">
        <v>172</v>
      </c>
      <c r="B284" s="57" t="s">
        <v>173</v>
      </c>
      <c r="C284">
        <f t="shared" si="216"/>
        <v>0</v>
      </c>
      <c r="D284">
        <f t="shared" si="217"/>
        <v>1</v>
      </c>
      <c r="E284">
        <f t="shared" si="199"/>
        <v>1</v>
      </c>
      <c r="F284">
        <f t="shared" si="203"/>
        <v>0</v>
      </c>
      <c r="G284">
        <f t="shared" si="204"/>
        <v>0</v>
      </c>
      <c r="H284">
        <f t="shared" si="218"/>
        <v>0</v>
      </c>
      <c r="I284">
        <f t="shared" si="219"/>
        <v>1</v>
      </c>
      <c r="J284">
        <f t="shared" si="220"/>
        <v>0</v>
      </c>
      <c r="K284">
        <f t="shared" si="221"/>
        <v>0</v>
      </c>
      <c r="L284">
        <f t="shared" si="209"/>
        <v>0</v>
      </c>
      <c r="M284">
        <f t="shared" si="181"/>
        <v>1</v>
      </c>
      <c r="N284">
        <f t="shared" si="222"/>
        <v>1</v>
      </c>
      <c r="O284">
        <f t="shared" si="223"/>
        <v>0</v>
      </c>
      <c r="P284">
        <f t="shared" si="212"/>
        <v>0</v>
      </c>
      <c r="Q284">
        <f t="shared" si="213"/>
        <v>0</v>
      </c>
      <c r="R284">
        <f t="shared" si="214"/>
        <v>0</v>
      </c>
      <c r="S284">
        <f t="shared" si="215"/>
        <v>0</v>
      </c>
      <c r="U284">
        <f t="shared" si="182"/>
        <v>1</v>
      </c>
    </row>
    <row r="285" spans="1:21" ht="15.75" customHeight="1">
      <c r="A285" s="59"/>
      <c r="B285" s="60" t="s">
        <v>160</v>
      </c>
      <c r="C285" s="236">
        <f>SUM(C265:C284)</f>
        <v>19</v>
      </c>
      <c r="D285" s="236">
        <f t="shared" ref="D285:U285" si="224">SUM(D265:D284)</f>
        <v>21</v>
      </c>
      <c r="E285" s="236">
        <f t="shared" si="199"/>
        <v>40</v>
      </c>
      <c r="F285" s="236">
        <f t="shared" si="224"/>
        <v>25</v>
      </c>
      <c r="G285" s="236">
        <f t="shared" si="224"/>
        <v>0</v>
      </c>
      <c r="H285" s="236">
        <f t="shared" si="224"/>
        <v>2</v>
      </c>
      <c r="I285" s="236">
        <f t="shared" si="224"/>
        <v>3</v>
      </c>
      <c r="J285" s="236">
        <f t="shared" si="224"/>
        <v>7</v>
      </c>
      <c r="K285" s="236">
        <f t="shared" si="224"/>
        <v>3</v>
      </c>
      <c r="L285" s="236">
        <f t="shared" si="224"/>
        <v>0</v>
      </c>
      <c r="M285" s="236">
        <f t="shared" si="224"/>
        <v>40</v>
      </c>
      <c r="N285" s="236">
        <f t="shared" si="224"/>
        <v>7</v>
      </c>
      <c r="O285" s="236">
        <f t="shared" si="224"/>
        <v>3</v>
      </c>
      <c r="P285" s="236">
        <f t="shared" si="224"/>
        <v>3</v>
      </c>
      <c r="Q285" s="236">
        <f t="shared" si="224"/>
        <v>4</v>
      </c>
      <c r="R285" s="236">
        <f t="shared" si="224"/>
        <v>22</v>
      </c>
      <c r="S285" s="236">
        <f t="shared" si="224"/>
        <v>1</v>
      </c>
      <c r="T285" s="236">
        <f t="shared" si="224"/>
        <v>0</v>
      </c>
      <c r="U285" s="236">
        <f t="shared" si="224"/>
        <v>40</v>
      </c>
    </row>
    <row r="286" spans="1:21" ht="15.75" customHeight="1">
      <c r="A286" s="56" t="s">
        <v>51</v>
      </c>
      <c r="B286" s="57" t="s">
        <v>174</v>
      </c>
      <c r="C286" t="str">
        <f t="shared" ref="C286:C291" si="225">IFERROR(VLOOKUP(B286,kelamin,2,0)," ")</f>
        <v xml:space="preserve"> </v>
      </c>
      <c r="D286" t="str">
        <f t="shared" ref="D286:D291" si="226">IFERROR(VLOOKUP(B286,kelamin,3,0)," ")</f>
        <v xml:space="preserve"> </v>
      </c>
      <c r="E286">
        <f t="shared" si="199"/>
        <v>0</v>
      </c>
      <c r="F286" t="str">
        <f t="shared" ref="F286:F291" si="227">IFERROR(VLOOKUP(B286,pekerjaan,10,0)," ")</f>
        <v xml:space="preserve"> </v>
      </c>
      <c r="G286" t="str">
        <f t="shared" ref="G286:G300" si="228">IFERROR(VLOOKUP(B286,pekerjaan,12,0)," ")</f>
        <v xml:space="preserve"> </v>
      </c>
      <c r="H286" t="str">
        <f t="shared" ref="H286:H300" si="229">IFERROR(VLOOKUP(B286,pekerjaan,3,0)," ")</f>
        <v xml:space="preserve"> </v>
      </c>
      <c r="I286" t="str">
        <f t="shared" ref="I286:I300" si="230">IFERROR(VLOOKUP(B286,pekerjaan,9,0)," ")</f>
        <v xml:space="preserve"> </v>
      </c>
      <c r="J286" t="str">
        <f t="shared" ref="J286:J291" si="231">IFERROR(VLOOKUP(B286,pekerjaan,8,0)," ")</f>
        <v xml:space="preserve"> </v>
      </c>
      <c r="K286" t="str">
        <f t="shared" ref="K286:K300" si="232">IFERROR(VLOOKUP(B286,pekerjaan,4,0)," ")</f>
        <v xml:space="preserve"> </v>
      </c>
      <c r="L286" t="str">
        <f t="shared" ref="L286:L300" si="233">IFERROR(VLOOKUP(B286,pekerjaan,11,0)," ")</f>
        <v xml:space="preserve"> </v>
      </c>
      <c r="M286">
        <f t="shared" si="181"/>
        <v>0</v>
      </c>
      <c r="N286" t="str">
        <f t="shared" ref="N286:N300" si="234">IFERROR(VLOOKUP(B286,sekolah,5,0)," ")</f>
        <v xml:space="preserve"> </v>
      </c>
      <c r="O286" t="str">
        <f t="shared" ref="O286:O300" si="235">IFERROR(VLOOKUP(B286,sekolah,7,0)," ")</f>
        <v xml:space="preserve"> </v>
      </c>
      <c r="P286" t="str">
        <f t="shared" ref="P286:P291" si="236">IFERROR(VLOOKUP(B286,sekolah,6,0)," ")</f>
        <v xml:space="preserve"> </v>
      </c>
      <c r="Q286" t="str">
        <f t="shared" ref="Q286:Q295" si="237">IFERROR(VLOOKUP(B286,sekolah,2,0)," ")</f>
        <v xml:space="preserve"> </v>
      </c>
      <c r="R286" t="str">
        <f t="shared" ref="R286:R295" si="238">IFERROR(VLOOKUP(B286,sekolah,3,0)," ")</f>
        <v xml:space="preserve"> </v>
      </c>
      <c r="S286" t="str">
        <f t="shared" ref="S286:S300" si="239">IFERROR(VLOOKUP(B286,sekolah,4,0)," ")</f>
        <v xml:space="preserve"> </v>
      </c>
      <c r="U286">
        <f t="shared" si="182"/>
        <v>0</v>
      </c>
    </row>
    <row r="287" spans="1:21" ht="15.75" customHeight="1">
      <c r="A287" s="56" t="s">
        <v>53</v>
      </c>
      <c r="B287" s="57" t="s">
        <v>175</v>
      </c>
      <c r="C287">
        <f t="shared" si="225"/>
        <v>1</v>
      </c>
      <c r="D287">
        <f t="shared" si="226"/>
        <v>1</v>
      </c>
      <c r="E287">
        <f t="shared" si="199"/>
        <v>2</v>
      </c>
      <c r="F287">
        <f t="shared" si="227"/>
        <v>2</v>
      </c>
      <c r="G287">
        <f t="shared" si="228"/>
        <v>0</v>
      </c>
      <c r="H287">
        <f t="shared" si="229"/>
        <v>0</v>
      </c>
      <c r="I287">
        <f t="shared" si="230"/>
        <v>0</v>
      </c>
      <c r="J287">
        <f t="shared" si="231"/>
        <v>0</v>
      </c>
      <c r="K287">
        <f t="shared" si="232"/>
        <v>0</v>
      </c>
      <c r="L287">
        <f t="shared" si="233"/>
        <v>0</v>
      </c>
      <c r="M287">
        <f t="shared" si="181"/>
        <v>2</v>
      </c>
      <c r="N287">
        <f t="shared" si="234"/>
        <v>0</v>
      </c>
      <c r="O287">
        <f t="shared" si="235"/>
        <v>0</v>
      </c>
      <c r="P287">
        <f t="shared" si="236"/>
        <v>0</v>
      </c>
      <c r="Q287">
        <f t="shared" si="237"/>
        <v>1</v>
      </c>
      <c r="R287">
        <f t="shared" si="238"/>
        <v>1</v>
      </c>
      <c r="S287">
        <f t="shared" si="239"/>
        <v>0</v>
      </c>
      <c r="U287">
        <f t="shared" si="182"/>
        <v>2</v>
      </c>
    </row>
    <row r="288" spans="1:21" ht="15.75" customHeight="1">
      <c r="A288" s="56" t="s">
        <v>55</v>
      </c>
      <c r="B288" s="57" t="s">
        <v>176</v>
      </c>
      <c r="C288" t="str">
        <f t="shared" si="225"/>
        <v xml:space="preserve"> </v>
      </c>
      <c r="D288" t="str">
        <f t="shared" si="226"/>
        <v xml:space="preserve"> </v>
      </c>
      <c r="E288">
        <f t="shared" si="199"/>
        <v>0</v>
      </c>
      <c r="F288" t="str">
        <f t="shared" si="227"/>
        <v xml:space="preserve"> </v>
      </c>
      <c r="G288" t="str">
        <f t="shared" si="228"/>
        <v xml:space="preserve"> </v>
      </c>
      <c r="H288" t="str">
        <f t="shared" si="229"/>
        <v xml:space="preserve"> </v>
      </c>
      <c r="I288" t="str">
        <f t="shared" si="230"/>
        <v xml:space="preserve"> </v>
      </c>
      <c r="J288" t="str">
        <f t="shared" si="231"/>
        <v xml:space="preserve"> </v>
      </c>
      <c r="K288" t="str">
        <f t="shared" si="232"/>
        <v xml:space="preserve"> </v>
      </c>
      <c r="L288" t="str">
        <f t="shared" si="233"/>
        <v xml:space="preserve"> </v>
      </c>
      <c r="M288">
        <f t="shared" si="181"/>
        <v>0</v>
      </c>
      <c r="N288" t="str">
        <f t="shared" si="234"/>
        <v xml:space="preserve"> </v>
      </c>
      <c r="O288" t="str">
        <f t="shared" si="235"/>
        <v xml:space="preserve"> </v>
      </c>
      <c r="P288" t="str">
        <f t="shared" si="236"/>
        <v xml:space="preserve"> </v>
      </c>
      <c r="Q288" t="str">
        <f t="shared" si="237"/>
        <v xml:space="preserve"> </v>
      </c>
      <c r="R288" t="str">
        <f t="shared" si="238"/>
        <v xml:space="preserve"> </v>
      </c>
      <c r="S288" t="str">
        <f t="shared" si="239"/>
        <v xml:space="preserve"> </v>
      </c>
      <c r="U288">
        <f t="shared" si="182"/>
        <v>0</v>
      </c>
    </row>
    <row r="289" spans="1:21" ht="15.75" customHeight="1">
      <c r="A289" s="56" t="s">
        <v>57</v>
      </c>
      <c r="B289" s="57" t="s">
        <v>177</v>
      </c>
      <c r="C289">
        <f t="shared" si="225"/>
        <v>1</v>
      </c>
      <c r="D289">
        <f t="shared" si="226"/>
        <v>2</v>
      </c>
      <c r="E289">
        <f t="shared" si="199"/>
        <v>3</v>
      </c>
      <c r="F289">
        <f t="shared" si="227"/>
        <v>0</v>
      </c>
      <c r="G289">
        <f t="shared" si="228"/>
        <v>0</v>
      </c>
      <c r="H289">
        <f t="shared" si="229"/>
        <v>1</v>
      </c>
      <c r="I289">
        <f t="shared" si="230"/>
        <v>0</v>
      </c>
      <c r="J289">
        <f t="shared" si="231"/>
        <v>2</v>
      </c>
      <c r="K289">
        <f t="shared" si="232"/>
        <v>0</v>
      </c>
      <c r="L289">
        <f t="shared" si="233"/>
        <v>0</v>
      </c>
      <c r="M289">
        <f t="shared" si="181"/>
        <v>3</v>
      </c>
      <c r="N289">
        <f t="shared" si="234"/>
        <v>1</v>
      </c>
      <c r="O289">
        <f t="shared" si="235"/>
        <v>1</v>
      </c>
      <c r="P289">
        <f t="shared" si="236"/>
        <v>1</v>
      </c>
      <c r="Q289">
        <f t="shared" si="237"/>
        <v>0</v>
      </c>
      <c r="R289">
        <f t="shared" si="238"/>
        <v>0</v>
      </c>
      <c r="S289">
        <f t="shared" si="239"/>
        <v>0</v>
      </c>
      <c r="U289">
        <f t="shared" si="182"/>
        <v>3</v>
      </c>
    </row>
    <row r="290" spans="1:21" ht="15.75" customHeight="1">
      <c r="A290" s="56" t="s">
        <v>59</v>
      </c>
      <c r="B290" s="57" t="s">
        <v>178</v>
      </c>
      <c r="C290" t="str">
        <f t="shared" si="225"/>
        <v xml:space="preserve"> </v>
      </c>
      <c r="D290" t="str">
        <f t="shared" si="226"/>
        <v xml:space="preserve"> </v>
      </c>
      <c r="E290">
        <f t="shared" si="199"/>
        <v>0</v>
      </c>
      <c r="F290" t="str">
        <f t="shared" si="227"/>
        <v xml:space="preserve"> </v>
      </c>
      <c r="G290" t="str">
        <f t="shared" si="228"/>
        <v xml:space="preserve"> </v>
      </c>
      <c r="H290" t="str">
        <f t="shared" si="229"/>
        <v xml:space="preserve"> </v>
      </c>
      <c r="I290" t="str">
        <f t="shared" si="230"/>
        <v xml:space="preserve"> </v>
      </c>
      <c r="J290" t="str">
        <f t="shared" si="231"/>
        <v xml:space="preserve"> </v>
      </c>
      <c r="K290" t="str">
        <f t="shared" si="232"/>
        <v xml:space="preserve"> </v>
      </c>
      <c r="L290" t="str">
        <f t="shared" si="233"/>
        <v xml:space="preserve"> </v>
      </c>
      <c r="M290">
        <f t="shared" si="181"/>
        <v>0</v>
      </c>
      <c r="N290" t="str">
        <f t="shared" si="234"/>
        <v xml:space="preserve"> </v>
      </c>
      <c r="O290" t="str">
        <f t="shared" si="235"/>
        <v xml:space="preserve"> </v>
      </c>
      <c r="P290" t="str">
        <f t="shared" si="236"/>
        <v xml:space="preserve"> </v>
      </c>
      <c r="Q290" t="str">
        <f t="shared" si="237"/>
        <v xml:space="preserve"> </v>
      </c>
      <c r="R290" t="str">
        <f t="shared" si="238"/>
        <v xml:space="preserve"> </v>
      </c>
      <c r="S290" t="str">
        <f t="shared" si="239"/>
        <v xml:space="preserve"> </v>
      </c>
      <c r="U290">
        <f t="shared" si="182"/>
        <v>0</v>
      </c>
    </row>
    <row r="291" spans="1:21" ht="15.75" customHeight="1">
      <c r="A291" s="56" t="s">
        <v>61</v>
      </c>
      <c r="B291" s="57" t="s">
        <v>179</v>
      </c>
      <c r="C291">
        <f t="shared" si="225"/>
        <v>2</v>
      </c>
      <c r="D291">
        <f t="shared" si="226"/>
        <v>2</v>
      </c>
      <c r="E291">
        <f t="shared" si="199"/>
        <v>4</v>
      </c>
      <c r="F291">
        <f t="shared" si="227"/>
        <v>2</v>
      </c>
      <c r="G291">
        <f t="shared" si="228"/>
        <v>0</v>
      </c>
      <c r="H291">
        <f t="shared" si="229"/>
        <v>0</v>
      </c>
      <c r="I291">
        <f t="shared" si="230"/>
        <v>0</v>
      </c>
      <c r="J291">
        <f t="shared" si="231"/>
        <v>2</v>
      </c>
      <c r="K291">
        <f t="shared" si="232"/>
        <v>0</v>
      </c>
      <c r="L291">
        <f t="shared" si="233"/>
        <v>0</v>
      </c>
      <c r="M291">
        <f t="shared" si="181"/>
        <v>4</v>
      </c>
      <c r="N291">
        <f t="shared" si="234"/>
        <v>0</v>
      </c>
      <c r="O291">
        <f t="shared" si="235"/>
        <v>2</v>
      </c>
      <c r="P291">
        <f t="shared" si="236"/>
        <v>0</v>
      </c>
      <c r="Q291">
        <f t="shared" si="237"/>
        <v>0</v>
      </c>
      <c r="R291">
        <f t="shared" si="238"/>
        <v>2</v>
      </c>
      <c r="S291">
        <f t="shared" si="239"/>
        <v>0</v>
      </c>
      <c r="U291">
        <f t="shared" si="182"/>
        <v>4</v>
      </c>
    </row>
    <row r="292" spans="1:21" ht="15.75" customHeight="1">
      <c r="A292" s="56" t="s">
        <v>63</v>
      </c>
      <c r="B292" s="57" t="s">
        <v>180</v>
      </c>
      <c r="E292">
        <f t="shared" si="199"/>
        <v>0</v>
      </c>
      <c r="F292">
        <v>0</v>
      </c>
      <c r="G292">
        <f t="shared" si="228"/>
        <v>0</v>
      </c>
      <c r="H292">
        <f t="shared" si="229"/>
        <v>0</v>
      </c>
      <c r="I292">
        <f t="shared" si="230"/>
        <v>0</v>
      </c>
      <c r="J292">
        <v>0</v>
      </c>
      <c r="K292">
        <f t="shared" si="232"/>
        <v>0</v>
      </c>
      <c r="L292">
        <f t="shared" si="233"/>
        <v>0</v>
      </c>
      <c r="M292">
        <f t="shared" si="181"/>
        <v>0</v>
      </c>
      <c r="N292">
        <f t="shared" si="234"/>
        <v>0</v>
      </c>
      <c r="O292">
        <f t="shared" si="235"/>
        <v>0</v>
      </c>
      <c r="P292">
        <v>0</v>
      </c>
      <c r="Q292">
        <f t="shared" si="237"/>
        <v>0</v>
      </c>
      <c r="R292">
        <f t="shared" si="238"/>
        <v>0</v>
      </c>
      <c r="S292">
        <f t="shared" si="239"/>
        <v>0</v>
      </c>
      <c r="U292">
        <f t="shared" si="182"/>
        <v>0</v>
      </c>
    </row>
    <row r="293" spans="1:21" ht="15.75" customHeight="1">
      <c r="A293" s="56" t="s">
        <v>65</v>
      </c>
      <c r="B293" s="57" t="s">
        <v>181</v>
      </c>
      <c r="C293">
        <f>IFERROR(VLOOKUP(B293,kelamin,2,0)," ")</f>
        <v>1</v>
      </c>
      <c r="D293">
        <f>IFERROR(VLOOKUP(B293,kelamin,3,0)," ")</f>
        <v>1</v>
      </c>
      <c r="E293">
        <f t="shared" si="199"/>
        <v>2</v>
      </c>
      <c r="F293">
        <f>IFERROR(VLOOKUP(B293,pekerjaan,10,0)," ")</f>
        <v>2</v>
      </c>
      <c r="G293">
        <f t="shared" si="228"/>
        <v>0</v>
      </c>
      <c r="H293">
        <f t="shared" si="229"/>
        <v>0</v>
      </c>
      <c r="I293">
        <f t="shared" si="230"/>
        <v>0</v>
      </c>
      <c r="J293">
        <f t="shared" ref="J293:J300" si="240">IFERROR(VLOOKUP(B293,pekerjaan,8,0)," ")</f>
        <v>0</v>
      </c>
      <c r="K293">
        <f t="shared" si="232"/>
        <v>0</v>
      </c>
      <c r="L293">
        <f t="shared" si="233"/>
        <v>0</v>
      </c>
      <c r="M293">
        <f t="shared" si="181"/>
        <v>2</v>
      </c>
      <c r="N293">
        <f t="shared" si="234"/>
        <v>0</v>
      </c>
      <c r="O293">
        <f t="shared" si="235"/>
        <v>0</v>
      </c>
      <c r="P293">
        <f t="shared" ref="P293:P300" si="241">IFERROR(VLOOKUP(B293,sekolah,6,0)," ")</f>
        <v>0</v>
      </c>
      <c r="Q293">
        <f t="shared" si="237"/>
        <v>1</v>
      </c>
      <c r="R293">
        <f t="shared" si="238"/>
        <v>1</v>
      </c>
      <c r="S293">
        <f t="shared" si="239"/>
        <v>0</v>
      </c>
      <c r="U293">
        <f t="shared" si="182"/>
        <v>2</v>
      </c>
    </row>
    <row r="294" spans="1:21" ht="15.75" customHeight="1">
      <c r="A294" s="56" t="s">
        <v>67</v>
      </c>
      <c r="B294" s="57" t="s">
        <v>182</v>
      </c>
      <c r="C294">
        <f>IFERROR(VLOOKUP(B294,kelamin,2,0)," ")</f>
        <v>2</v>
      </c>
      <c r="D294">
        <f>IFERROR(VLOOKUP(B294,kelamin,3,0)," ")</f>
        <v>1</v>
      </c>
      <c r="E294">
        <f t="shared" si="199"/>
        <v>3</v>
      </c>
      <c r="F294">
        <f>IFERROR(VLOOKUP(B294,pekerjaan,10,0)," ")</f>
        <v>1</v>
      </c>
      <c r="G294">
        <f t="shared" si="228"/>
        <v>0</v>
      </c>
      <c r="H294">
        <f t="shared" si="229"/>
        <v>0</v>
      </c>
      <c r="I294">
        <f t="shared" si="230"/>
        <v>0</v>
      </c>
      <c r="J294">
        <f t="shared" si="240"/>
        <v>2</v>
      </c>
      <c r="K294">
        <f t="shared" si="232"/>
        <v>0</v>
      </c>
      <c r="L294">
        <f t="shared" si="233"/>
        <v>0</v>
      </c>
      <c r="M294">
        <f t="shared" si="181"/>
        <v>3</v>
      </c>
      <c r="N294">
        <f t="shared" si="234"/>
        <v>0</v>
      </c>
      <c r="O294">
        <f t="shared" si="235"/>
        <v>0</v>
      </c>
      <c r="P294">
        <f t="shared" si="241"/>
        <v>0</v>
      </c>
      <c r="Q294">
        <f t="shared" si="237"/>
        <v>0</v>
      </c>
      <c r="R294">
        <f t="shared" si="238"/>
        <v>3</v>
      </c>
      <c r="S294">
        <f t="shared" si="239"/>
        <v>0</v>
      </c>
      <c r="U294">
        <f t="shared" si="182"/>
        <v>3</v>
      </c>
    </row>
    <row r="295" spans="1:21" ht="15.75" customHeight="1">
      <c r="A295" s="56" t="s">
        <v>69</v>
      </c>
      <c r="B295" s="57" t="s">
        <v>183</v>
      </c>
      <c r="C295" t="str">
        <f>IFERROR(VLOOKUP(B295,kelamin,2,0)," ")</f>
        <v xml:space="preserve"> </v>
      </c>
      <c r="D295" t="str">
        <f>IFERROR(VLOOKUP(B295,kelamin,3,0)," ")</f>
        <v xml:space="preserve"> </v>
      </c>
      <c r="E295">
        <f t="shared" si="199"/>
        <v>0</v>
      </c>
      <c r="F295" t="str">
        <f>IFERROR(VLOOKUP(B295,pekerjaan,10,0)," ")</f>
        <v xml:space="preserve"> </v>
      </c>
      <c r="G295" t="str">
        <f t="shared" si="228"/>
        <v xml:space="preserve"> </v>
      </c>
      <c r="H295" t="str">
        <f t="shared" si="229"/>
        <v xml:space="preserve"> </v>
      </c>
      <c r="I295" t="str">
        <f t="shared" si="230"/>
        <v xml:space="preserve"> </v>
      </c>
      <c r="J295" t="str">
        <f t="shared" si="240"/>
        <v xml:space="preserve"> </v>
      </c>
      <c r="K295" t="str">
        <f t="shared" si="232"/>
        <v xml:space="preserve"> </v>
      </c>
      <c r="L295" t="str">
        <f t="shared" si="233"/>
        <v xml:space="preserve"> </v>
      </c>
      <c r="M295">
        <f t="shared" si="181"/>
        <v>0</v>
      </c>
      <c r="N295" t="str">
        <f t="shared" si="234"/>
        <v xml:space="preserve"> </v>
      </c>
      <c r="O295" t="str">
        <f t="shared" si="235"/>
        <v xml:space="preserve"> </v>
      </c>
      <c r="P295" t="str">
        <f t="shared" si="241"/>
        <v xml:space="preserve"> </v>
      </c>
      <c r="Q295" t="str">
        <f t="shared" si="237"/>
        <v xml:space="preserve"> </v>
      </c>
      <c r="R295" t="str">
        <f t="shared" si="238"/>
        <v xml:space="preserve"> </v>
      </c>
      <c r="S295" t="str">
        <f t="shared" si="239"/>
        <v xml:space="preserve"> </v>
      </c>
      <c r="U295">
        <f t="shared" si="182"/>
        <v>0</v>
      </c>
    </row>
    <row r="296" spans="1:21" ht="15.75" customHeight="1">
      <c r="A296" s="56" t="s">
        <v>71</v>
      </c>
      <c r="B296" s="57" t="s">
        <v>184</v>
      </c>
      <c r="E296">
        <f t="shared" si="199"/>
        <v>0</v>
      </c>
      <c r="F296">
        <v>0</v>
      </c>
      <c r="G296">
        <f t="shared" si="228"/>
        <v>0</v>
      </c>
      <c r="H296">
        <f t="shared" si="229"/>
        <v>0</v>
      </c>
      <c r="I296">
        <f t="shared" si="230"/>
        <v>0</v>
      </c>
      <c r="J296">
        <f t="shared" si="240"/>
        <v>0</v>
      </c>
      <c r="K296">
        <f t="shared" si="232"/>
        <v>0</v>
      </c>
      <c r="L296">
        <f t="shared" si="233"/>
        <v>0</v>
      </c>
      <c r="M296">
        <f t="shared" si="181"/>
        <v>0</v>
      </c>
      <c r="N296">
        <f t="shared" si="234"/>
        <v>0</v>
      </c>
      <c r="O296">
        <f t="shared" si="235"/>
        <v>0</v>
      </c>
      <c r="P296">
        <f t="shared" si="241"/>
        <v>0</v>
      </c>
      <c r="Q296">
        <v>0</v>
      </c>
      <c r="R296">
        <v>0</v>
      </c>
      <c r="S296">
        <f t="shared" si="239"/>
        <v>0</v>
      </c>
      <c r="U296">
        <f t="shared" si="182"/>
        <v>0</v>
      </c>
    </row>
    <row r="297" spans="1:21" ht="15.75" customHeight="1">
      <c r="A297" s="56" t="s">
        <v>88</v>
      </c>
      <c r="B297" s="57" t="s">
        <v>185</v>
      </c>
      <c r="C297" t="str">
        <f>IFERROR(VLOOKUP(B297,kelamin,2,0)," ")</f>
        <v xml:space="preserve"> </v>
      </c>
      <c r="D297" t="str">
        <f>IFERROR(VLOOKUP(B297,kelamin,3,0)," ")</f>
        <v xml:space="preserve"> </v>
      </c>
      <c r="E297">
        <f t="shared" si="199"/>
        <v>0</v>
      </c>
      <c r="F297" t="str">
        <f>IFERROR(VLOOKUP(B297,pekerjaan,10,0)," ")</f>
        <v xml:space="preserve"> </v>
      </c>
      <c r="G297" t="str">
        <f t="shared" si="228"/>
        <v xml:space="preserve"> </v>
      </c>
      <c r="H297" t="str">
        <f t="shared" si="229"/>
        <v xml:space="preserve"> </v>
      </c>
      <c r="I297" t="str">
        <f t="shared" si="230"/>
        <v xml:space="preserve"> </v>
      </c>
      <c r="J297" t="str">
        <f t="shared" si="240"/>
        <v xml:space="preserve"> </v>
      </c>
      <c r="K297" t="str">
        <f t="shared" si="232"/>
        <v xml:space="preserve"> </v>
      </c>
      <c r="L297" t="str">
        <f t="shared" si="233"/>
        <v xml:space="preserve"> </v>
      </c>
      <c r="M297">
        <f t="shared" si="181"/>
        <v>0</v>
      </c>
      <c r="N297" t="str">
        <f t="shared" si="234"/>
        <v xml:space="preserve"> </v>
      </c>
      <c r="O297" t="str">
        <f t="shared" si="235"/>
        <v xml:space="preserve"> </v>
      </c>
      <c r="P297" t="str">
        <f t="shared" si="241"/>
        <v xml:space="preserve"> </v>
      </c>
      <c r="Q297" t="str">
        <f>IFERROR(VLOOKUP(B297,sekolah,2,0)," ")</f>
        <v xml:space="preserve"> </v>
      </c>
      <c r="R297" t="str">
        <f>IFERROR(VLOOKUP(B297,sekolah,3,0)," ")</f>
        <v xml:space="preserve"> </v>
      </c>
      <c r="S297" t="str">
        <f t="shared" si="239"/>
        <v xml:space="preserve"> </v>
      </c>
      <c r="U297">
        <f t="shared" si="182"/>
        <v>0</v>
      </c>
    </row>
    <row r="298" spans="1:21" ht="15.75" customHeight="1">
      <c r="A298" s="56" t="s">
        <v>129</v>
      </c>
      <c r="B298" s="57" t="s">
        <v>186</v>
      </c>
      <c r="C298" t="str">
        <f>IFERROR(VLOOKUP(B298,kelamin,2,0)," ")</f>
        <v xml:space="preserve"> </v>
      </c>
      <c r="D298" t="str">
        <f>IFERROR(VLOOKUP(B298,kelamin,3,0)," ")</f>
        <v xml:space="preserve"> </v>
      </c>
      <c r="E298">
        <f t="shared" si="199"/>
        <v>0</v>
      </c>
      <c r="F298" t="str">
        <f>IFERROR(VLOOKUP(B298,pekerjaan,10,0)," ")</f>
        <v xml:space="preserve"> </v>
      </c>
      <c r="G298" t="str">
        <f t="shared" si="228"/>
        <v xml:space="preserve"> </v>
      </c>
      <c r="H298" t="str">
        <f t="shared" si="229"/>
        <v xml:space="preserve"> </v>
      </c>
      <c r="I298" t="str">
        <f t="shared" si="230"/>
        <v xml:space="preserve"> </v>
      </c>
      <c r="J298" t="str">
        <f t="shared" si="240"/>
        <v xml:space="preserve"> </v>
      </c>
      <c r="K298" t="str">
        <f t="shared" si="232"/>
        <v xml:space="preserve"> </v>
      </c>
      <c r="L298" t="str">
        <f t="shared" si="233"/>
        <v xml:space="preserve"> </v>
      </c>
      <c r="M298">
        <f t="shared" si="181"/>
        <v>0</v>
      </c>
      <c r="N298" t="str">
        <f t="shared" si="234"/>
        <v xml:space="preserve"> </v>
      </c>
      <c r="O298" t="str">
        <f t="shared" si="235"/>
        <v xml:space="preserve"> </v>
      </c>
      <c r="P298" t="str">
        <f t="shared" si="241"/>
        <v xml:space="preserve"> </v>
      </c>
      <c r="Q298" t="str">
        <f>IFERROR(VLOOKUP(B298,sekolah,2,0)," ")</f>
        <v xml:space="preserve"> </v>
      </c>
      <c r="R298" t="str">
        <f>IFERROR(VLOOKUP(B298,sekolah,3,0)," ")</f>
        <v xml:space="preserve"> </v>
      </c>
      <c r="S298" t="str">
        <f t="shared" si="239"/>
        <v xml:space="preserve"> </v>
      </c>
      <c r="U298">
        <f t="shared" si="182"/>
        <v>0</v>
      </c>
    </row>
    <row r="299" spans="1:21" ht="15.75" customHeight="1">
      <c r="A299" s="56" t="s">
        <v>90</v>
      </c>
      <c r="B299" s="57" t="s">
        <v>187</v>
      </c>
      <c r="C299" t="str">
        <f>IFERROR(VLOOKUP(B299,kelamin,2,0)," ")</f>
        <v xml:space="preserve"> </v>
      </c>
      <c r="D299" t="str">
        <f>IFERROR(VLOOKUP(B299,kelamin,3,0)," ")</f>
        <v xml:space="preserve"> </v>
      </c>
      <c r="E299">
        <f t="shared" si="199"/>
        <v>0</v>
      </c>
      <c r="F299" t="str">
        <f>IFERROR(VLOOKUP(B299,pekerjaan,10,0)," ")</f>
        <v xml:space="preserve"> </v>
      </c>
      <c r="G299" t="str">
        <f t="shared" si="228"/>
        <v xml:space="preserve"> </v>
      </c>
      <c r="H299" t="str">
        <f t="shared" si="229"/>
        <v xml:space="preserve"> </v>
      </c>
      <c r="I299" t="str">
        <f t="shared" si="230"/>
        <v xml:space="preserve"> </v>
      </c>
      <c r="J299" t="str">
        <f t="shared" si="240"/>
        <v xml:space="preserve"> </v>
      </c>
      <c r="K299" t="str">
        <f t="shared" si="232"/>
        <v xml:space="preserve"> </v>
      </c>
      <c r="L299" t="str">
        <f t="shared" si="233"/>
        <v xml:space="preserve"> </v>
      </c>
      <c r="M299">
        <f t="shared" si="181"/>
        <v>0</v>
      </c>
      <c r="N299" t="str">
        <f t="shared" si="234"/>
        <v xml:space="preserve"> </v>
      </c>
      <c r="O299" t="str">
        <f t="shared" si="235"/>
        <v xml:space="preserve"> </v>
      </c>
      <c r="P299" t="str">
        <f t="shared" si="241"/>
        <v xml:space="preserve"> </v>
      </c>
      <c r="Q299" t="str">
        <f>IFERROR(VLOOKUP(B299,sekolah,2,0)," ")</f>
        <v xml:space="preserve"> </v>
      </c>
      <c r="R299" t="str">
        <f>IFERROR(VLOOKUP(B299,sekolah,3,0)," ")</f>
        <v xml:space="preserve"> </v>
      </c>
      <c r="S299" t="str">
        <f t="shared" si="239"/>
        <v xml:space="preserve"> </v>
      </c>
      <c r="U299">
        <f t="shared" si="182"/>
        <v>0</v>
      </c>
    </row>
    <row r="300" spans="1:21" ht="15.75" customHeight="1">
      <c r="A300" s="56" t="s">
        <v>149</v>
      </c>
      <c r="B300" s="57" t="s">
        <v>188</v>
      </c>
      <c r="C300" t="str">
        <f>IFERROR(VLOOKUP(B300,kelamin,2,0)," ")</f>
        <v xml:space="preserve"> </v>
      </c>
      <c r="D300" t="str">
        <f>IFERROR(VLOOKUP(B300,kelamin,3,0)," ")</f>
        <v xml:space="preserve"> </v>
      </c>
      <c r="E300">
        <f t="shared" si="199"/>
        <v>0</v>
      </c>
      <c r="F300" t="str">
        <f>IFERROR(VLOOKUP(B300,pekerjaan,10,0)," ")</f>
        <v xml:space="preserve"> </v>
      </c>
      <c r="G300" t="str">
        <f t="shared" si="228"/>
        <v xml:space="preserve"> </v>
      </c>
      <c r="H300" t="str">
        <f t="shared" si="229"/>
        <v xml:space="preserve"> </v>
      </c>
      <c r="I300" t="str">
        <f t="shared" si="230"/>
        <v xml:space="preserve"> </v>
      </c>
      <c r="J300" t="str">
        <f t="shared" si="240"/>
        <v xml:space="preserve"> </v>
      </c>
      <c r="K300" t="str">
        <f t="shared" si="232"/>
        <v xml:space="preserve"> </v>
      </c>
      <c r="L300" t="str">
        <f t="shared" si="233"/>
        <v xml:space="preserve"> </v>
      </c>
      <c r="M300">
        <f t="shared" ref="M300:M363" si="242">SUM(F300:L300)</f>
        <v>0</v>
      </c>
      <c r="N300" t="str">
        <f t="shared" si="234"/>
        <v xml:space="preserve"> </v>
      </c>
      <c r="O300" t="str">
        <f t="shared" si="235"/>
        <v xml:space="preserve"> </v>
      </c>
      <c r="P300" t="str">
        <f t="shared" si="241"/>
        <v xml:space="preserve"> </v>
      </c>
      <c r="Q300" t="str">
        <f>IFERROR(VLOOKUP(B300,sekolah,2,0)," ")</f>
        <v xml:space="preserve"> </v>
      </c>
      <c r="R300" t="str">
        <f>IFERROR(VLOOKUP(B300,sekolah,3,0)," ")</f>
        <v xml:space="preserve"> </v>
      </c>
      <c r="S300" t="str">
        <f t="shared" si="239"/>
        <v xml:space="preserve"> </v>
      </c>
      <c r="U300">
        <f t="shared" ref="U300:U363" si="243">SUM(N300:T300)</f>
        <v>0</v>
      </c>
    </row>
    <row r="301" spans="1:21" ht="15.75" customHeight="1">
      <c r="A301" s="59"/>
      <c r="B301" s="60" t="s">
        <v>179</v>
      </c>
      <c r="C301" s="236">
        <f>SUM(C286:C300)</f>
        <v>7</v>
      </c>
      <c r="D301" s="236">
        <f t="shared" ref="D301:U301" si="244">SUM(D286:D300)</f>
        <v>7</v>
      </c>
      <c r="E301" s="236">
        <f t="shared" si="199"/>
        <v>14</v>
      </c>
      <c r="F301" s="236">
        <f t="shared" si="244"/>
        <v>7</v>
      </c>
      <c r="G301" s="236">
        <f t="shared" si="244"/>
        <v>0</v>
      </c>
      <c r="H301" s="236">
        <f t="shared" si="244"/>
        <v>1</v>
      </c>
      <c r="I301" s="236">
        <f t="shared" si="244"/>
        <v>0</v>
      </c>
      <c r="J301" s="236">
        <f t="shared" si="244"/>
        <v>6</v>
      </c>
      <c r="K301" s="236">
        <f t="shared" si="244"/>
        <v>0</v>
      </c>
      <c r="L301" s="236">
        <f t="shared" si="244"/>
        <v>0</v>
      </c>
      <c r="M301" s="236">
        <f t="shared" si="244"/>
        <v>14</v>
      </c>
      <c r="N301" s="236">
        <f t="shared" si="244"/>
        <v>1</v>
      </c>
      <c r="O301" s="236">
        <f t="shared" si="244"/>
        <v>3</v>
      </c>
      <c r="P301" s="236">
        <f t="shared" si="244"/>
        <v>1</v>
      </c>
      <c r="Q301" s="236">
        <f t="shared" si="244"/>
        <v>2</v>
      </c>
      <c r="R301" s="236">
        <f t="shared" si="244"/>
        <v>7</v>
      </c>
      <c r="S301" s="236">
        <f t="shared" si="244"/>
        <v>0</v>
      </c>
      <c r="T301" s="236">
        <f t="shared" si="244"/>
        <v>0</v>
      </c>
      <c r="U301" s="236">
        <f t="shared" si="244"/>
        <v>14</v>
      </c>
    </row>
    <row r="302" spans="1:21" ht="15.75" customHeight="1">
      <c r="A302" s="56" t="s">
        <v>43</v>
      </c>
      <c r="B302" s="57" t="s">
        <v>189</v>
      </c>
      <c r="C302">
        <f t="shared" ref="C302:C312" si="245">IFERROR(VLOOKUP(B302,kelamin,2,0)," ")</f>
        <v>1</v>
      </c>
      <c r="D302">
        <f t="shared" ref="D302:D312" si="246">IFERROR(VLOOKUP(B302,kelamin,3,0)," ")</f>
        <v>1</v>
      </c>
      <c r="E302">
        <f t="shared" si="199"/>
        <v>2</v>
      </c>
      <c r="F302">
        <f t="shared" ref="F302:F312" si="247">IFERROR(VLOOKUP(B302,pekerjaan,10,0)," ")</f>
        <v>0</v>
      </c>
      <c r="G302">
        <f t="shared" ref="G302:G318" si="248">IFERROR(VLOOKUP(B302,pekerjaan,12,0)," ")</f>
        <v>0</v>
      </c>
      <c r="H302">
        <f t="shared" ref="H302:H315" si="249">IFERROR(VLOOKUP(B302,pekerjaan,3,0)," ")</f>
        <v>0</v>
      </c>
      <c r="I302">
        <f t="shared" ref="I302:I318" si="250">IFERROR(VLOOKUP(B302,pekerjaan,9,0)," ")</f>
        <v>0</v>
      </c>
      <c r="J302">
        <f t="shared" ref="J302:J318" si="251">IFERROR(VLOOKUP(B302,pekerjaan,8,0)," ")</f>
        <v>2</v>
      </c>
      <c r="K302">
        <f t="shared" ref="K302:K318" si="252">IFERROR(VLOOKUP(B302,pekerjaan,4,0)," ")</f>
        <v>0</v>
      </c>
      <c r="L302">
        <f t="shared" ref="L302:L318" si="253">IFERROR(VLOOKUP(B302,pekerjaan,11,0)," ")</f>
        <v>0</v>
      </c>
      <c r="M302">
        <f t="shared" si="242"/>
        <v>2</v>
      </c>
      <c r="N302">
        <f t="shared" ref="N302:N315" si="254">IFERROR(VLOOKUP(B302,sekolah,5,0)," ")</f>
        <v>0</v>
      </c>
      <c r="O302">
        <f t="shared" ref="O302:O318" si="255">IFERROR(VLOOKUP(B302,sekolah,7,0)," ")</f>
        <v>0</v>
      </c>
      <c r="P302">
        <f t="shared" ref="P302:P318" si="256">IFERROR(VLOOKUP(B302,sekolah,6,0)," ")</f>
        <v>1</v>
      </c>
      <c r="Q302">
        <f t="shared" ref="Q302:Q318" si="257">IFERROR(VLOOKUP(B302,sekolah,2,0)," ")</f>
        <v>0</v>
      </c>
      <c r="R302">
        <f t="shared" ref="R302:R312" si="258">IFERROR(VLOOKUP(B302,sekolah,3,0)," ")</f>
        <v>1</v>
      </c>
      <c r="S302">
        <f t="shared" ref="S302:S318" si="259">IFERROR(VLOOKUP(B302,sekolah,4,0)," ")</f>
        <v>0</v>
      </c>
      <c r="U302">
        <f t="shared" si="243"/>
        <v>2</v>
      </c>
    </row>
    <row r="303" spans="1:21" ht="15.75" customHeight="1">
      <c r="A303" s="56" t="s">
        <v>45</v>
      </c>
      <c r="B303" s="57" t="s">
        <v>190</v>
      </c>
      <c r="C303">
        <f t="shared" si="245"/>
        <v>1</v>
      </c>
      <c r="D303">
        <f t="shared" si="246"/>
        <v>1</v>
      </c>
      <c r="E303">
        <f t="shared" si="199"/>
        <v>2</v>
      </c>
      <c r="F303">
        <f t="shared" si="247"/>
        <v>1</v>
      </c>
      <c r="G303">
        <f t="shared" si="248"/>
        <v>0</v>
      </c>
      <c r="H303">
        <f t="shared" si="249"/>
        <v>0</v>
      </c>
      <c r="I303">
        <f t="shared" si="250"/>
        <v>0</v>
      </c>
      <c r="J303">
        <f t="shared" si="251"/>
        <v>1</v>
      </c>
      <c r="K303">
        <f t="shared" si="252"/>
        <v>0</v>
      </c>
      <c r="L303">
        <f t="shared" si="253"/>
        <v>0</v>
      </c>
      <c r="M303">
        <f t="shared" si="242"/>
        <v>2</v>
      </c>
      <c r="N303">
        <f t="shared" si="254"/>
        <v>0</v>
      </c>
      <c r="O303">
        <f t="shared" si="255"/>
        <v>1</v>
      </c>
      <c r="P303">
        <f t="shared" si="256"/>
        <v>0</v>
      </c>
      <c r="Q303">
        <f t="shared" si="257"/>
        <v>0</v>
      </c>
      <c r="R303">
        <f t="shared" si="258"/>
        <v>1</v>
      </c>
      <c r="S303">
        <f t="shared" si="259"/>
        <v>0</v>
      </c>
      <c r="U303">
        <f t="shared" si="243"/>
        <v>2</v>
      </c>
    </row>
    <row r="304" spans="1:21" ht="15.75" customHeight="1">
      <c r="A304" s="56" t="s">
        <v>47</v>
      </c>
      <c r="B304" s="57" t="s">
        <v>191</v>
      </c>
      <c r="C304">
        <f t="shared" si="245"/>
        <v>1</v>
      </c>
      <c r="D304">
        <f t="shared" si="246"/>
        <v>1</v>
      </c>
      <c r="E304">
        <f t="shared" si="199"/>
        <v>2</v>
      </c>
      <c r="F304">
        <f t="shared" si="247"/>
        <v>1</v>
      </c>
      <c r="G304">
        <f t="shared" si="248"/>
        <v>0</v>
      </c>
      <c r="H304">
        <f t="shared" si="249"/>
        <v>1</v>
      </c>
      <c r="I304">
        <f t="shared" si="250"/>
        <v>0</v>
      </c>
      <c r="J304">
        <f t="shared" si="251"/>
        <v>0</v>
      </c>
      <c r="K304">
        <f t="shared" si="252"/>
        <v>0</v>
      </c>
      <c r="L304">
        <f t="shared" si="253"/>
        <v>0</v>
      </c>
      <c r="M304">
        <f t="shared" si="242"/>
        <v>2</v>
      </c>
      <c r="N304">
        <f t="shared" si="254"/>
        <v>0</v>
      </c>
      <c r="O304">
        <f t="shared" si="255"/>
        <v>1</v>
      </c>
      <c r="P304">
        <f t="shared" si="256"/>
        <v>0</v>
      </c>
      <c r="Q304">
        <f t="shared" si="257"/>
        <v>0</v>
      </c>
      <c r="R304">
        <f t="shared" si="258"/>
        <v>1</v>
      </c>
      <c r="S304">
        <f t="shared" si="259"/>
        <v>0</v>
      </c>
      <c r="U304">
        <f t="shared" si="243"/>
        <v>2</v>
      </c>
    </row>
    <row r="305" spans="1:21" ht="15.75" customHeight="1">
      <c r="A305" s="56" t="s">
        <v>49</v>
      </c>
      <c r="B305" s="57" t="s">
        <v>192</v>
      </c>
      <c r="C305">
        <f t="shared" si="245"/>
        <v>0</v>
      </c>
      <c r="D305">
        <f t="shared" si="246"/>
        <v>1</v>
      </c>
      <c r="E305">
        <f t="shared" si="199"/>
        <v>1</v>
      </c>
      <c r="F305">
        <f t="shared" si="247"/>
        <v>0</v>
      </c>
      <c r="G305">
        <f t="shared" si="248"/>
        <v>0</v>
      </c>
      <c r="H305">
        <f t="shared" si="249"/>
        <v>0</v>
      </c>
      <c r="I305">
        <f t="shared" si="250"/>
        <v>0</v>
      </c>
      <c r="J305">
        <f t="shared" si="251"/>
        <v>0</v>
      </c>
      <c r="K305">
        <f t="shared" si="252"/>
        <v>1</v>
      </c>
      <c r="L305">
        <f t="shared" si="253"/>
        <v>0</v>
      </c>
      <c r="M305">
        <f t="shared" si="242"/>
        <v>1</v>
      </c>
      <c r="N305">
        <f t="shared" si="254"/>
        <v>1</v>
      </c>
      <c r="O305">
        <f t="shared" si="255"/>
        <v>0</v>
      </c>
      <c r="P305">
        <f t="shared" si="256"/>
        <v>0</v>
      </c>
      <c r="Q305">
        <f t="shared" si="257"/>
        <v>0</v>
      </c>
      <c r="R305">
        <f t="shared" si="258"/>
        <v>0</v>
      </c>
      <c r="S305">
        <f t="shared" si="259"/>
        <v>0</v>
      </c>
      <c r="U305">
        <f t="shared" si="243"/>
        <v>1</v>
      </c>
    </row>
    <row r="306" spans="1:21" ht="15.75" customHeight="1">
      <c r="A306" s="56" t="s">
        <v>51</v>
      </c>
      <c r="B306" s="57" t="s">
        <v>193</v>
      </c>
      <c r="C306">
        <f t="shared" si="245"/>
        <v>1</v>
      </c>
      <c r="D306">
        <f t="shared" si="246"/>
        <v>3</v>
      </c>
      <c r="E306">
        <f t="shared" si="199"/>
        <v>4</v>
      </c>
      <c r="F306">
        <f t="shared" si="247"/>
        <v>3</v>
      </c>
      <c r="G306">
        <f t="shared" si="248"/>
        <v>0</v>
      </c>
      <c r="H306">
        <f t="shared" si="249"/>
        <v>0</v>
      </c>
      <c r="I306">
        <f t="shared" si="250"/>
        <v>0</v>
      </c>
      <c r="J306">
        <f t="shared" si="251"/>
        <v>1</v>
      </c>
      <c r="K306">
        <f t="shared" si="252"/>
        <v>0</v>
      </c>
      <c r="L306">
        <f t="shared" si="253"/>
        <v>0</v>
      </c>
      <c r="M306">
        <f t="shared" si="242"/>
        <v>4</v>
      </c>
      <c r="N306">
        <f t="shared" si="254"/>
        <v>0</v>
      </c>
      <c r="O306">
        <f t="shared" si="255"/>
        <v>0</v>
      </c>
      <c r="P306">
        <f t="shared" si="256"/>
        <v>0</v>
      </c>
      <c r="Q306">
        <f t="shared" si="257"/>
        <v>2</v>
      </c>
      <c r="R306">
        <f t="shared" si="258"/>
        <v>2</v>
      </c>
      <c r="S306">
        <f t="shared" si="259"/>
        <v>0</v>
      </c>
      <c r="U306">
        <f t="shared" si="243"/>
        <v>4</v>
      </c>
    </row>
    <row r="307" spans="1:21" ht="15.75" customHeight="1">
      <c r="A307" s="56" t="s">
        <v>53</v>
      </c>
      <c r="B307" s="57" t="s">
        <v>194</v>
      </c>
      <c r="C307">
        <f t="shared" si="245"/>
        <v>3</v>
      </c>
      <c r="D307">
        <f t="shared" si="246"/>
        <v>3</v>
      </c>
      <c r="E307">
        <f t="shared" si="199"/>
        <v>6</v>
      </c>
      <c r="F307">
        <f t="shared" si="247"/>
        <v>1</v>
      </c>
      <c r="G307">
        <f t="shared" si="248"/>
        <v>0</v>
      </c>
      <c r="H307">
        <f t="shared" si="249"/>
        <v>2</v>
      </c>
      <c r="I307">
        <f t="shared" si="250"/>
        <v>1</v>
      </c>
      <c r="J307">
        <f t="shared" si="251"/>
        <v>1</v>
      </c>
      <c r="K307">
        <f t="shared" si="252"/>
        <v>1</v>
      </c>
      <c r="L307">
        <f t="shared" si="253"/>
        <v>0</v>
      </c>
      <c r="M307">
        <f t="shared" si="242"/>
        <v>6</v>
      </c>
      <c r="N307">
        <f t="shared" si="254"/>
        <v>3</v>
      </c>
      <c r="O307">
        <f t="shared" si="255"/>
        <v>1</v>
      </c>
      <c r="P307">
        <f t="shared" si="256"/>
        <v>0</v>
      </c>
      <c r="Q307">
        <f t="shared" si="257"/>
        <v>0</v>
      </c>
      <c r="R307">
        <f t="shared" si="258"/>
        <v>2</v>
      </c>
      <c r="S307">
        <f t="shared" si="259"/>
        <v>0</v>
      </c>
      <c r="U307">
        <f t="shared" si="243"/>
        <v>6</v>
      </c>
    </row>
    <row r="308" spans="1:21" ht="15.75" customHeight="1">
      <c r="A308" s="56" t="s">
        <v>55</v>
      </c>
      <c r="B308" s="57" t="s">
        <v>195</v>
      </c>
      <c r="C308">
        <f t="shared" si="245"/>
        <v>1</v>
      </c>
      <c r="D308">
        <f t="shared" si="246"/>
        <v>0</v>
      </c>
      <c r="E308">
        <f t="shared" si="199"/>
        <v>1</v>
      </c>
      <c r="F308">
        <f t="shared" si="247"/>
        <v>0</v>
      </c>
      <c r="G308">
        <f t="shared" si="248"/>
        <v>0</v>
      </c>
      <c r="H308">
        <f t="shared" si="249"/>
        <v>0</v>
      </c>
      <c r="I308">
        <f t="shared" si="250"/>
        <v>0</v>
      </c>
      <c r="J308">
        <f t="shared" si="251"/>
        <v>1</v>
      </c>
      <c r="K308">
        <f t="shared" si="252"/>
        <v>0</v>
      </c>
      <c r="L308">
        <f t="shared" si="253"/>
        <v>0</v>
      </c>
      <c r="M308">
        <f t="shared" si="242"/>
        <v>1</v>
      </c>
      <c r="N308">
        <f t="shared" si="254"/>
        <v>0</v>
      </c>
      <c r="O308">
        <f t="shared" si="255"/>
        <v>0</v>
      </c>
      <c r="P308">
        <f t="shared" si="256"/>
        <v>0</v>
      </c>
      <c r="Q308">
        <f t="shared" si="257"/>
        <v>0</v>
      </c>
      <c r="R308">
        <f t="shared" si="258"/>
        <v>1</v>
      </c>
      <c r="S308">
        <f t="shared" si="259"/>
        <v>0</v>
      </c>
      <c r="U308">
        <f t="shared" si="243"/>
        <v>1</v>
      </c>
    </row>
    <row r="309" spans="1:21" ht="15.75" customHeight="1">
      <c r="A309" s="56" t="s">
        <v>57</v>
      </c>
      <c r="B309" s="57" t="s">
        <v>196</v>
      </c>
      <c r="C309">
        <f t="shared" si="245"/>
        <v>4</v>
      </c>
      <c r="D309">
        <f t="shared" si="246"/>
        <v>9</v>
      </c>
      <c r="E309">
        <f t="shared" si="199"/>
        <v>13</v>
      </c>
      <c r="F309">
        <f t="shared" si="247"/>
        <v>0</v>
      </c>
      <c r="G309">
        <f t="shared" si="248"/>
        <v>0</v>
      </c>
      <c r="H309">
        <f t="shared" si="249"/>
        <v>8</v>
      </c>
      <c r="I309">
        <f t="shared" si="250"/>
        <v>0</v>
      </c>
      <c r="J309">
        <f t="shared" si="251"/>
        <v>2</v>
      </c>
      <c r="K309">
        <f t="shared" si="252"/>
        <v>2</v>
      </c>
      <c r="L309">
        <f t="shared" si="253"/>
        <v>1</v>
      </c>
      <c r="M309">
        <f t="shared" si="242"/>
        <v>13</v>
      </c>
      <c r="N309">
        <f t="shared" si="254"/>
        <v>9</v>
      </c>
      <c r="O309">
        <f t="shared" si="255"/>
        <v>2</v>
      </c>
      <c r="P309">
        <f t="shared" si="256"/>
        <v>2</v>
      </c>
      <c r="Q309">
        <f t="shared" si="257"/>
        <v>0</v>
      </c>
      <c r="R309">
        <f t="shared" si="258"/>
        <v>0</v>
      </c>
      <c r="S309">
        <f t="shared" si="259"/>
        <v>0</v>
      </c>
      <c r="U309">
        <f t="shared" si="243"/>
        <v>13</v>
      </c>
    </row>
    <row r="310" spans="1:21" ht="15.75" customHeight="1">
      <c r="A310" s="56" t="s">
        <v>59</v>
      </c>
      <c r="B310" s="57" t="s">
        <v>197</v>
      </c>
      <c r="C310" t="str">
        <f t="shared" si="245"/>
        <v xml:space="preserve"> </v>
      </c>
      <c r="D310" t="str">
        <f t="shared" si="246"/>
        <v xml:space="preserve"> </v>
      </c>
      <c r="E310">
        <f t="shared" si="199"/>
        <v>0</v>
      </c>
      <c r="F310" t="str">
        <f t="shared" si="247"/>
        <v xml:space="preserve"> </v>
      </c>
      <c r="G310" t="str">
        <f t="shared" si="248"/>
        <v xml:space="preserve"> </v>
      </c>
      <c r="H310" t="str">
        <f t="shared" si="249"/>
        <v xml:space="preserve"> </v>
      </c>
      <c r="I310" t="str">
        <f t="shared" si="250"/>
        <v xml:space="preserve"> </v>
      </c>
      <c r="J310" t="str">
        <f t="shared" si="251"/>
        <v xml:space="preserve"> </v>
      </c>
      <c r="K310" t="str">
        <f t="shared" si="252"/>
        <v xml:space="preserve"> </v>
      </c>
      <c r="L310" t="str">
        <f t="shared" si="253"/>
        <v xml:space="preserve"> </v>
      </c>
      <c r="M310">
        <f t="shared" si="242"/>
        <v>0</v>
      </c>
      <c r="N310" t="str">
        <f t="shared" si="254"/>
        <v xml:space="preserve"> </v>
      </c>
      <c r="O310" t="str">
        <f t="shared" si="255"/>
        <v xml:space="preserve"> </v>
      </c>
      <c r="P310" t="str">
        <f t="shared" si="256"/>
        <v xml:space="preserve"> </v>
      </c>
      <c r="Q310" t="str">
        <f t="shared" si="257"/>
        <v xml:space="preserve"> </v>
      </c>
      <c r="R310" t="str">
        <f t="shared" si="258"/>
        <v xml:space="preserve"> </v>
      </c>
      <c r="S310" t="str">
        <f t="shared" si="259"/>
        <v xml:space="preserve"> </v>
      </c>
      <c r="U310">
        <f t="shared" si="243"/>
        <v>0</v>
      </c>
    </row>
    <row r="311" spans="1:21" ht="15.75" customHeight="1">
      <c r="A311" s="56" t="s">
        <v>61</v>
      </c>
      <c r="B311" s="57" t="s">
        <v>198</v>
      </c>
      <c r="C311">
        <f t="shared" si="245"/>
        <v>4</v>
      </c>
      <c r="D311">
        <f t="shared" si="246"/>
        <v>7</v>
      </c>
      <c r="E311">
        <f t="shared" si="199"/>
        <v>11</v>
      </c>
      <c r="F311">
        <f t="shared" si="247"/>
        <v>2</v>
      </c>
      <c r="G311">
        <f t="shared" si="248"/>
        <v>0</v>
      </c>
      <c r="H311">
        <f t="shared" si="249"/>
        <v>7</v>
      </c>
      <c r="I311">
        <f t="shared" si="250"/>
        <v>0</v>
      </c>
      <c r="J311">
        <f t="shared" si="251"/>
        <v>1</v>
      </c>
      <c r="K311">
        <f t="shared" si="252"/>
        <v>1</v>
      </c>
      <c r="L311">
        <f t="shared" si="253"/>
        <v>0</v>
      </c>
      <c r="M311">
        <f t="shared" si="242"/>
        <v>11</v>
      </c>
      <c r="N311">
        <f t="shared" si="254"/>
        <v>4</v>
      </c>
      <c r="O311">
        <f t="shared" si="255"/>
        <v>1</v>
      </c>
      <c r="P311">
        <f t="shared" si="256"/>
        <v>2</v>
      </c>
      <c r="Q311">
        <f t="shared" si="257"/>
        <v>1</v>
      </c>
      <c r="R311">
        <f t="shared" si="258"/>
        <v>3</v>
      </c>
      <c r="S311">
        <f t="shared" si="259"/>
        <v>0</v>
      </c>
      <c r="U311">
        <f t="shared" si="243"/>
        <v>11</v>
      </c>
    </row>
    <row r="312" spans="1:21" ht="15.75" customHeight="1">
      <c r="A312" s="56" t="s">
        <v>63</v>
      </c>
      <c r="B312" s="57" t="s">
        <v>199</v>
      </c>
      <c r="C312" t="str">
        <f t="shared" si="245"/>
        <v xml:space="preserve"> </v>
      </c>
      <c r="D312" t="str">
        <f t="shared" si="246"/>
        <v xml:space="preserve"> </v>
      </c>
      <c r="E312">
        <f t="shared" si="199"/>
        <v>0</v>
      </c>
      <c r="F312" t="str">
        <f t="shared" si="247"/>
        <v xml:space="preserve"> </v>
      </c>
      <c r="G312" t="str">
        <f t="shared" si="248"/>
        <v xml:space="preserve"> </v>
      </c>
      <c r="H312" t="str">
        <f t="shared" si="249"/>
        <v xml:space="preserve"> </v>
      </c>
      <c r="I312" t="str">
        <f t="shared" si="250"/>
        <v xml:space="preserve"> </v>
      </c>
      <c r="J312" t="str">
        <f t="shared" si="251"/>
        <v xml:space="preserve"> </v>
      </c>
      <c r="K312" t="str">
        <f t="shared" si="252"/>
        <v xml:space="preserve"> </v>
      </c>
      <c r="L312" t="str">
        <f t="shared" si="253"/>
        <v xml:space="preserve"> </v>
      </c>
      <c r="M312">
        <f t="shared" si="242"/>
        <v>0</v>
      </c>
      <c r="N312" t="str">
        <f t="shared" si="254"/>
        <v xml:space="preserve"> </v>
      </c>
      <c r="O312" t="str">
        <f t="shared" si="255"/>
        <v xml:space="preserve"> </v>
      </c>
      <c r="P312" t="str">
        <f t="shared" si="256"/>
        <v xml:space="preserve"> </v>
      </c>
      <c r="Q312" t="str">
        <f t="shared" si="257"/>
        <v xml:space="preserve"> </v>
      </c>
      <c r="R312" t="str">
        <f t="shared" si="258"/>
        <v xml:space="preserve"> </v>
      </c>
      <c r="S312" t="str">
        <f t="shared" si="259"/>
        <v xml:space="preserve"> </v>
      </c>
      <c r="U312">
        <f t="shared" si="243"/>
        <v>0</v>
      </c>
    </row>
    <row r="313" spans="1:21" ht="15.75" customHeight="1">
      <c r="A313" s="56" t="s">
        <v>65</v>
      </c>
      <c r="B313" s="57" t="s">
        <v>200</v>
      </c>
      <c r="C313">
        <v>1</v>
      </c>
      <c r="D313">
        <v>1</v>
      </c>
      <c r="E313">
        <f t="shared" si="199"/>
        <v>2</v>
      </c>
      <c r="F313">
        <v>0</v>
      </c>
      <c r="G313">
        <f t="shared" si="248"/>
        <v>0</v>
      </c>
      <c r="H313">
        <f t="shared" si="249"/>
        <v>0</v>
      </c>
      <c r="I313">
        <f t="shared" si="250"/>
        <v>0</v>
      </c>
      <c r="J313">
        <f t="shared" si="251"/>
        <v>2</v>
      </c>
      <c r="K313">
        <f t="shared" si="252"/>
        <v>0</v>
      </c>
      <c r="L313">
        <f t="shared" si="253"/>
        <v>0</v>
      </c>
      <c r="M313">
        <f t="shared" si="242"/>
        <v>2</v>
      </c>
      <c r="N313">
        <f t="shared" si="254"/>
        <v>1</v>
      </c>
      <c r="O313">
        <f t="shared" si="255"/>
        <v>0</v>
      </c>
      <c r="P313">
        <f t="shared" si="256"/>
        <v>1</v>
      </c>
      <c r="Q313">
        <f t="shared" si="257"/>
        <v>0</v>
      </c>
      <c r="R313">
        <v>0</v>
      </c>
      <c r="S313">
        <f t="shared" si="259"/>
        <v>0</v>
      </c>
      <c r="U313">
        <f t="shared" si="243"/>
        <v>2</v>
      </c>
    </row>
    <row r="314" spans="1:21" ht="15.75" customHeight="1">
      <c r="A314" s="56" t="s">
        <v>71</v>
      </c>
      <c r="B314" s="57" t="s">
        <v>201</v>
      </c>
      <c r="C314">
        <f>IFERROR(VLOOKUP(B314,kelamin,2,0)," ")</f>
        <v>2</v>
      </c>
      <c r="D314">
        <f>IFERROR(VLOOKUP(B314,kelamin,3,0)," ")</f>
        <v>2</v>
      </c>
      <c r="E314">
        <f t="shared" si="199"/>
        <v>4</v>
      </c>
      <c r="F314">
        <f>IFERROR(VLOOKUP(B314,pekerjaan,10,0)," ")</f>
        <v>0</v>
      </c>
      <c r="G314">
        <f t="shared" si="248"/>
        <v>0</v>
      </c>
      <c r="H314">
        <f t="shared" si="249"/>
        <v>0</v>
      </c>
      <c r="I314">
        <f t="shared" si="250"/>
        <v>1</v>
      </c>
      <c r="J314">
        <f t="shared" si="251"/>
        <v>1</v>
      </c>
      <c r="K314">
        <f t="shared" si="252"/>
        <v>2</v>
      </c>
      <c r="L314">
        <f t="shared" si="253"/>
        <v>0</v>
      </c>
      <c r="M314">
        <f t="shared" si="242"/>
        <v>4</v>
      </c>
      <c r="N314">
        <f t="shared" si="254"/>
        <v>4</v>
      </c>
      <c r="O314">
        <f t="shared" si="255"/>
        <v>0</v>
      </c>
      <c r="P314">
        <f t="shared" si="256"/>
        <v>0</v>
      </c>
      <c r="Q314">
        <f t="shared" si="257"/>
        <v>0</v>
      </c>
      <c r="R314">
        <f>IFERROR(VLOOKUP(B314,sekolah,3,0)," ")</f>
        <v>0</v>
      </c>
      <c r="S314">
        <f t="shared" si="259"/>
        <v>0</v>
      </c>
      <c r="U314">
        <f t="shared" si="243"/>
        <v>4</v>
      </c>
    </row>
    <row r="315" spans="1:21" ht="15.75" customHeight="1">
      <c r="A315" s="56" t="s">
        <v>88</v>
      </c>
      <c r="B315" s="57" t="s">
        <v>202</v>
      </c>
      <c r="C315" t="str">
        <f>IFERROR(VLOOKUP(B315,kelamin,2,0)," ")</f>
        <v xml:space="preserve"> </v>
      </c>
      <c r="D315" t="str">
        <f>IFERROR(VLOOKUP(B315,kelamin,3,0)," ")</f>
        <v xml:space="preserve"> </v>
      </c>
      <c r="E315">
        <f t="shared" ref="E315:E378" si="260">SUM(C315:D315)</f>
        <v>0</v>
      </c>
      <c r="F315" t="str">
        <f>IFERROR(VLOOKUP(B315,pekerjaan,10,0)," ")</f>
        <v xml:space="preserve"> </v>
      </c>
      <c r="G315" t="str">
        <f t="shared" si="248"/>
        <v xml:space="preserve"> </v>
      </c>
      <c r="H315" t="str">
        <f t="shared" si="249"/>
        <v xml:space="preserve"> </v>
      </c>
      <c r="I315" t="str">
        <f t="shared" si="250"/>
        <v xml:space="preserve"> </v>
      </c>
      <c r="J315" t="str">
        <f t="shared" si="251"/>
        <v xml:space="preserve"> </v>
      </c>
      <c r="K315" t="str">
        <f t="shared" si="252"/>
        <v xml:space="preserve"> </v>
      </c>
      <c r="L315" t="str">
        <f t="shared" si="253"/>
        <v xml:space="preserve"> </v>
      </c>
      <c r="M315">
        <f t="shared" si="242"/>
        <v>0</v>
      </c>
      <c r="N315" t="str">
        <f t="shared" si="254"/>
        <v xml:space="preserve"> </v>
      </c>
      <c r="O315" t="str">
        <f t="shared" si="255"/>
        <v xml:space="preserve"> </v>
      </c>
      <c r="P315" t="str">
        <f t="shared" si="256"/>
        <v xml:space="preserve"> </v>
      </c>
      <c r="Q315" t="str">
        <f t="shared" si="257"/>
        <v xml:space="preserve"> </v>
      </c>
      <c r="R315" t="str">
        <f>IFERROR(VLOOKUP(B315,sekolah,3,0)," ")</f>
        <v xml:space="preserve"> </v>
      </c>
      <c r="S315" t="str">
        <f t="shared" si="259"/>
        <v xml:space="preserve"> </v>
      </c>
      <c r="U315">
        <f t="shared" si="243"/>
        <v>0</v>
      </c>
    </row>
    <row r="316" spans="1:21" ht="15.75" customHeight="1">
      <c r="A316" s="56" t="s">
        <v>129</v>
      </c>
      <c r="B316" s="57" t="s">
        <v>203</v>
      </c>
      <c r="C316">
        <v>1</v>
      </c>
      <c r="D316">
        <v>2</v>
      </c>
      <c r="E316">
        <f t="shared" si="260"/>
        <v>3</v>
      </c>
      <c r="F316">
        <f>IFERROR(VLOOKUP(B316,pekerjaan,10,0)," ")</f>
        <v>0</v>
      </c>
      <c r="G316">
        <f t="shared" si="248"/>
        <v>0</v>
      </c>
      <c r="H316">
        <v>2</v>
      </c>
      <c r="I316">
        <f t="shared" si="250"/>
        <v>0</v>
      </c>
      <c r="J316">
        <f t="shared" si="251"/>
        <v>0</v>
      </c>
      <c r="K316">
        <f t="shared" si="252"/>
        <v>1</v>
      </c>
      <c r="L316">
        <f t="shared" si="253"/>
        <v>0</v>
      </c>
      <c r="M316">
        <f t="shared" si="242"/>
        <v>3</v>
      </c>
      <c r="N316">
        <v>3</v>
      </c>
      <c r="O316">
        <f t="shared" si="255"/>
        <v>0</v>
      </c>
      <c r="P316">
        <f t="shared" si="256"/>
        <v>0</v>
      </c>
      <c r="Q316">
        <f t="shared" si="257"/>
        <v>0</v>
      </c>
      <c r="R316">
        <f>IFERROR(VLOOKUP(B316,sekolah,3,0)," ")</f>
        <v>0</v>
      </c>
      <c r="S316">
        <f t="shared" si="259"/>
        <v>0</v>
      </c>
      <c r="U316">
        <f t="shared" si="243"/>
        <v>3</v>
      </c>
    </row>
    <row r="317" spans="1:21" ht="15.75" customHeight="1">
      <c r="A317" s="56" t="s">
        <v>168</v>
      </c>
      <c r="B317" s="57" t="s">
        <v>204</v>
      </c>
      <c r="C317">
        <v>2</v>
      </c>
      <c r="D317">
        <v>4</v>
      </c>
      <c r="E317">
        <f t="shared" si="260"/>
        <v>6</v>
      </c>
      <c r="F317">
        <v>1</v>
      </c>
      <c r="G317">
        <f t="shared" si="248"/>
        <v>0</v>
      </c>
      <c r="H317">
        <f>IFERROR(VLOOKUP(B317,pekerjaan,3,0)," ")</f>
        <v>0</v>
      </c>
      <c r="I317">
        <f t="shared" si="250"/>
        <v>3</v>
      </c>
      <c r="J317">
        <f t="shared" si="251"/>
        <v>0</v>
      </c>
      <c r="K317">
        <f t="shared" si="252"/>
        <v>2</v>
      </c>
      <c r="L317">
        <f t="shared" si="253"/>
        <v>0</v>
      </c>
      <c r="M317">
        <f t="shared" si="242"/>
        <v>6</v>
      </c>
      <c r="N317">
        <f>IFERROR(VLOOKUP(B317,sekolah,5,0)," ")</f>
        <v>2</v>
      </c>
      <c r="O317">
        <f t="shared" si="255"/>
        <v>1</v>
      </c>
      <c r="P317">
        <f t="shared" si="256"/>
        <v>2</v>
      </c>
      <c r="Q317">
        <f t="shared" si="257"/>
        <v>0</v>
      </c>
      <c r="R317">
        <v>1</v>
      </c>
      <c r="S317">
        <f t="shared" si="259"/>
        <v>0</v>
      </c>
      <c r="U317">
        <f t="shared" si="243"/>
        <v>6</v>
      </c>
    </row>
    <row r="318" spans="1:21" ht="15.75" customHeight="1">
      <c r="A318" s="56" t="s">
        <v>170</v>
      </c>
      <c r="B318" s="57" t="s">
        <v>205</v>
      </c>
      <c r="C318" t="str">
        <f>IFERROR(VLOOKUP(B318,kelamin,2,0)," ")</f>
        <v xml:space="preserve"> </v>
      </c>
      <c r="D318" t="str">
        <f>IFERROR(VLOOKUP(B318,kelamin,3,0)," ")</f>
        <v xml:space="preserve"> </v>
      </c>
      <c r="E318">
        <f t="shared" si="260"/>
        <v>0</v>
      </c>
      <c r="F318" t="str">
        <f>IFERROR(VLOOKUP(B318,pekerjaan,10,0)," ")</f>
        <v xml:space="preserve"> </v>
      </c>
      <c r="G318" t="str">
        <f t="shared" si="248"/>
        <v xml:space="preserve"> </v>
      </c>
      <c r="H318" t="str">
        <f>IFERROR(VLOOKUP(B318,pekerjaan,3,0)," ")</f>
        <v xml:space="preserve"> </v>
      </c>
      <c r="I318" t="str">
        <f t="shared" si="250"/>
        <v xml:space="preserve"> </v>
      </c>
      <c r="J318" t="str">
        <f t="shared" si="251"/>
        <v xml:space="preserve"> </v>
      </c>
      <c r="K318" t="str">
        <f t="shared" si="252"/>
        <v xml:space="preserve"> </v>
      </c>
      <c r="L318" t="str">
        <f t="shared" si="253"/>
        <v xml:space="preserve"> </v>
      </c>
      <c r="M318">
        <f t="shared" si="242"/>
        <v>0</v>
      </c>
      <c r="N318" t="str">
        <f>IFERROR(VLOOKUP(B318,sekolah,5,0)," ")</f>
        <v xml:space="preserve"> </v>
      </c>
      <c r="O318" t="str">
        <f t="shared" si="255"/>
        <v xml:space="preserve"> </v>
      </c>
      <c r="P318" t="str">
        <f t="shared" si="256"/>
        <v xml:space="preserve"> </v>
      </c>
      <c r="Q318" t="str">
        <f t="shared" si="257"/>
        <v xml:space="preserve"> </v>
      </c>
      <c r="R318" t="str">
        <f>IFERROR(VLOOKUP(B318,sekolah,3,0)," ")</f>
        <v xml:space="preserve"> </v>
      </c>
      <c r="S318" t="str">
        <f t="shared" si="259"/>
        <v xml:space="preserve"> </v>
      </c>
      <c r="U318">
        <f t="shared" si="243"/>
        <v>0</v>
      </c>
    </row>
    <row r="319" spans="1:21" ht="15.75" customHeight="1">
      <c r="A319" s="59"/>
      <c r="B319" s="60" t="s">
        <v>198</v>
      </c>
      <c r="C319" s="236">
        <f>SUM(C302:C318)</f>
        <v>22</v>
      </c>
      <c r="D319" s="236">
        <f t="shared" ref="D319:U319" si="261">SUM(D302:D318)</f>
        <v>35</v>
      </c>
      <c r="E319" s="236">
        <f t="shared" si="260"/>
        <v>57</v>
      </c>
      <c r="F319" s="236">
        <f t="shared" si="261"/>
        <v>9</v>
      </c>
      <c r="G319" s="236">
        <f t="shared" si="261"/>
        <v>0</v>
      </c>
      <c r="H319" s="236">
        <f t="shared" si="261"/>
        <v>20</v>
      </c>
      <c r="I319" s="236">
        <f t="shared" si="261"/>
        <v>5</v>
      </c>
      <c r="J319" s="236">
        <f t="shared" si="261"/>
        <v>12</v>
      </c>
      <c r="K319" s="236">
        <f t="shared" si="261"/>
        <v>10</v>
      </c>
      <c r="L319" s="236">
        <f t="shared" si="261"/>
        <v>1</v>
      </c>
      <c r="M319" s="236">
        <f t="shared" si="261"/>
        <v>57</v>
      </c>
      <c r="N319" s="236">
        <f t="shared" si="261"/>
        <v>27</v>
      </c>
      <c r="O319" s="236">
        <f t="shared" si="261"/>
        <v>7</v>
      </c>
      <c r="P319" s="236">
        <f t="shared" si="261"/>
        <v>8</v>
      </c>
      <c r="Q319" s="236">
        <f t="shared" si="261"/>
        <v>3</v>
      </c>
      <c r="R319" s="236">
        <f t="shared" si="261"/>
        <v>12</v>
      </c>
      <c r="S319" s="236">
        <f t="shared" si="261"/>
        <v>0</v>
      </c>
      <c r="T319" s="236">
        <f t="shared" si="261"/>
        <v>0</v>
      </c>
      <c r="U319" s="236">
        <f t="shared" si="261"/>
        <v>57</v>
      </c>
    </row>
    <row r="320" spans="1:21" ht="15.75" customHeight="1">
      <c r="A320" s="56" t="s">
        <v>43</v>
      </c>
      <c r="B320" s="57" t="s">
        <v>206</v>
      </c>
      <c r="C320">
        <f t="shared" ref="C320:C330" si="262">IFERROR(VLOOKUP(B320,kelamin,2,0)," ")</f>
        <v>1</v>
      </c>
      <c r="D320">
        <f t="shared" ref="D320:D330" si="263">IFERROR(VLOOKUP(B320,kelamin,3,0)," ")</f>
        <v>0</v>
      </c>
      <c r="E320">
        <f t="shared" si="260"/>
        <v>1</v>
      </c>
      <c r="F320">
        <f t="shared" ref="F320:F330" si="264">IFERROR(VLOOKUP(B320,pekerjaan,10,0)," ")</f>
        <v>0</v>
      </c>
      <c r="G320">
        <f t="shared" ref="G320:G330" si="265">IFERROR(VLOOKUP(B320,pekerjaan,12,0)," ")</f>
        <v>0</v>
      </c>
      <c r="H320">
        <f t="shared" ref="H320:H330" si="266">IFERROR(VLOOKUP(B320,pekerjaan,3,0)," ")</f>
        <v>1</v>
      </c>
      <c r="I320">
        <f t="shared" ref="I320:I330" si="267">IFERROR(VLOOKUP(B320,pekerjaan,9,0)," ")</f>
        <v>0</v>
      </c>
      <c r="J320">
        <f t="shared" ref="J320:J330" si="268">IFERROR(VLOOKUP(B320,pekerjaan,8,0)," ")</f>
        <v>0</v>
      </c>
      <c r="K320">
        <f t="shared" ref="K320:K330" si="269">IFERROR(VLOOKUP(B320,pekerjaan,4,0)," ")</f>
        <v>0</v>
      </c>
      <c r="L320">
        <f t="shared" ref="L320:L330" si="270">IFERROR(VLOOKUP(B320,pekerjaan,11,0)," ")</f>
        <v>0</v>
      </c>
      <c r="M320">
        <f t="shared" si="242"/>
        <v>1</v>
      </c>
      <c r="N320">
        <f t="shared" ref="N320:N330" si="271">IFERROR(VLOOKUP(B320,sekolah,5,0)," ")</f>
        <v>1</v>
      </c>
      <c r="O320">
        <f t="shared" ref="O320:O330" si="272">IFERROR(VLOOKUP(B320,sekolah,7,0)," ")</f>
        <v>0</v>
      </c>
      <c r="P320">
        <f t="shared" ref="P320:P330" si="273">IFERROR(VLOOKUP(B320,sekolah,6,0)," ")</f>
        <v>0</v>
      </c>
      <c r="Q320">
        <f t="shared" ref="Q320:Q330" si="274">IFERROR(VLOOKUP(B320,sekolah,2,0)," ")</f>
        <v>0</v>
      </c>
      <c r="R320">
        <f t="shared" ref="R320:R330" si="275">IFERROR(VLOOKUP(B320,sekolah,3,0)," ")</f>
        <v>0</v>
      </c>
      <c r="S320">
        <f t="shared" ref="S320:S330" si="276">IFERROR(VLOOKUP(B320,sekolah,4,0)," ")</f>
        <v>0</v>
      </c>
      <c r="U320">
        <f t="shared" si="243"/>
        <v>1</v>
      </c>
    </row>
    <row r="321" spans="1:21" ht="15.75" customHeight="1">
      <c r="A321" s="56" t="s">
        <v>45</v>
      </c>
      <c r="B321" s="57" t="s">
        <v>207</v>
      </c>
      <c r="C321">
        <f t="shared" si="262"/>
        <v>1</v>
      </c>
      <c r="D321">
        <f t="shared" si="263"/>
        <v>1</v>
      </c>
      <c r="E321">
        <f t="shared" si="260"/>
        <v>2</v>
      </c>
      <c r="F321">
        <f t="shared" si="264"/>
        <v>0</v>
      </c>
      <c r="G321">
        <f t="shared" si="265"/>
        <v>0</v>
      </c>
      <c r="H321">
        <f t="shared" si="266"/>
        <v>2</v>
      </c>
      <c r="I321">
        <f t="shared" si="267"/>
        <v>0</v>
      </c>
      <c r="J321">
        <f t="shared" si="268"/>
        <v>0</v>
      </c>
      <c r="K321">
        <f t="shared" si="269"/>
        <v>0</v>
      </c>
      <c r="L321">
        <f t="shared" si="270"/>
        <v>0</v>
      </c>
      <c r="M321">
        <f t="shared" si="242"/>
        <v>2</v>
      </c>
      <c r="N321">
        <f t="shared" si="271"/>
        <v>2</v>
      </c>
      <c r="O321">
        <f t="shared" si="272"/>
        <v>0</v>
      </c>
      <c r="P321">
        <f t="shared" si="273"/>
        <v>0</v>
      </c>
      <c r="Q321">
        <f t="shared" si="274"/>
        <v>0</v>
      </c>
      <c r="R321">
        <f t="shared" si="275"/>
        <v>0</v>
      </c>
      <c r="S321">
        <f t="shared" si="276"/>
        <v>0</v>
      </c>
      <c r="U321">
        <f t="shared" si="243"/>
        <v>2</v>
      </c>
    </row>
    <row r="322" spans="1:21" ht="15.75" customHeight="1">
      <c r="A322" s="56" t="s">
        <v>47</v>
      </c>
      <c r="B322" s="57" t="s">
        <v>208</v>
      </c>
      <c r="C322">
        <f t="shared" si="262"/>
        <v>0</v>
      </c>
      <c r="D322">
        <f t="shared" si="263"/>
        <v>2</v>
      </c>
      <c r="E322">
        <f t="shared" si="260"/>
        <v>2</v>
      </c>
      <c r="F322">
        <f t="shared" si="264"/>
        <v>0</v>
      </c>
      <c r="G322">
        <f t="shared" si="265"/>
        <v>0</v>
      </c>
      <c r="H322">
        <f t="shared" si="266"/>
        <v>1</v>
      </c>
      <c r="I322">
        <f t="shared" si="267"/>
        <v>0</v>
      </c>
      <c r="J322">
        <f t="shared" si="268"/>
        <v>0</v>
      </c>
      <c r="K322">
        <f t="shared" si="269"/>
        <v>1</v>
      </c>
      <c r="L322">
        <f t="shared" si="270"/>
        <v>0</v>
      </c>
      <c r="M322">
        <f t="shared" si="242"/>
        <v>2</v>
      </c>
      <c r="N322">
        <f t="shared" si="271"/>
        <v>1</v>
      </c>
      <c r="O322">
        <f t="shared" si="272"/>
        <v>0</v>
      </c>
      <c r="P322">
        <f t="shared" si="273"/>
        <v>1</v>
      </c>
      <c r="Q322">
        <f t="shared" si="274"/>
        <v>0</v>
      </c>
      <c r="R322">
        <f t="shared" si="275"/>
        <v>0</v>
      </c>
      <c r="S322">
        <f t="shared" si="276"/>
        <v>0</v>
      </c>
      <c r="U322">
        <f t="shared" si="243"/>
        <v>2</v>
      </c>
    </row>
    <row r="323" spans="1:21" ht="15.75" customHeight="1">
      <c r="A323" s="56" t="s">
        <v>49</v>
      </c>
      <c r="B323" s="57" t="s">
        <v>209</v>
      </c>
      <c r="C323">
        <f t="shared" si="262"/>
        <v>1</v>
      </c>
      <c r="D323">
        <f t="shared" si="263"/>
        <v>1</v>
      </c>
      <c r="E323">
        <f t="shared" si="260"/>
        <v>2</v>
      </c>
      <c r="F323">
        <f t="shared" si="264"/>
        <v>0</v>
      </c>
      <c r="G323">
        <f t="shared" si="265"/>
        <v>0</v>
      </c>
      <c r="H323">
        <f t="shared" si="266"/>
        <v>1</v>
      </c>
      <c r="I323">
        <f t="shared" si="267"/>
        <v>0</v>
      </c>
      <c r="J323">
        <f t="shared" si="268"/>
        <v>0</v>
      </c>
      <c r="K323">
        <f t="shared" si="269"/>
        <v>1</v>
      </c>
      <c r="L323">
        <f t="shared" si="270"/>
        <v>0</v>
      </c>
      <c r="M323">
        <f t="shared" si="242"/>
        <v>2</v>
      </c>
      <c r="N323">
        <f t="shared" si="271"/>
        <v>0</v>
      </c>
      <c r="O323">
        <f t="shared" si="272"/>
        <v>1</v>
      </c>
      <c r="P323">
        <f t="shared" si="273"/>
        <v>1</v>
      </c>
      <c r="Q323">
        <f t="shared" si="274"/>
        <v>0</v>
      </c>
      <c r="R323">
        <f t="shared" si="275"/>
        <v>0</v>
      </c>
      <c r="S323">
        <f t="shared" si="276"/>
        <v>0</v>
      </c>
      <c r="U323">
        <f t="shared" si="243"/>
        <v>2</v>
      </c>
    </row>
    <row r="324" spans="1:21" ht="15.75" customHeight="1">
      <c r="A324" s="56" t="s">
        <v>51</v>
      </c>
      <c r="B324" s="57" t="s">
        <v>210</v>
      </c>
      <c r="C324">
        <f t="shared" si="262"/>
        <v>1</v>
      </c>
      <c r="D324">
        <f t="shared" si="263"/>
        <v>3</v>
      </c>
      <c r="E324">
        <f t="shared" si="260"/>
        <v>4</v>
      </c>
      <c r="F324">
        <f t="shared" si="264"/>
        <v>2</v>
      </c>
      <c r="G324">
        <f t="shared" si="265"/>
        <v>0</v>
      </c>
      <c r="H324">
        <f t="shared" si="266"/>
        <v>0</v>
      </c>
      <c r="I324">
        <f t="shared" si="267"/>
        <v>1</v>
      </c>
      <c r="J324">
        <f t="shared" si="268"/>
        <v>0</v>
      </c>
      <c r="K324">
        <f t="shared" si="269"/>
        <v>0</v>
      </c>
      <c r="L324">
        <f t="shared" si="270"/>
        <v>1</v>
      </c>
      <c r="M324">
        <f t="shared" si="242"/>
        <v>4</v>
      </c>
      <c r="N324">
        <f t="shared" si="271"/>
        <v>1</v>
      </c>
      <c r="O324">
        <f t="shared" si="272"/>
        <v>0</v>
      </c>
      <c r="P324">
        <f t="shared" si="273"/>
        <v>2</v>
      </c>
      <c r="Q324">
        <f t="shared" si="274"/>
        <v>1</v>
      </c>
      <c r="R324">
        <f t="shared" si="275"/>
        <v>0</v>
      </c>
      <c r="S324">
        <f t="shared" si="276"/>
        <v>0</v>
      </c>
      <c r="U324">
        <f t="shared" si="243"/>
        <v>4</v>
      </c>
    </row>
    <row r="325" spans="1:21" ht="15.75" customHeight="1">
      <c r="A325" s="56" t="s">
        <v>53</v>
      </c>
      <c r="B325" s="57" t="s">
        <v>211</v>
      </c>
      <c r="C325">
        <f t="shared" si="262"/>
        <v>0</v>
      </c>
      <c r="D325">
        <f t="shared" si="263"/>
        <v>1</v>
      </c>
      <c r="E325">
        <f t="shared" si="260"/>
        <v>1</v>
      </c>
      <c r="F325">
        <f t="shared" si="264"/>
        <v>1</v>
      </c>
      <c r="G325">
        <f t="shared" si="265"/>
        <v>0</v>
      </c>
      <c r="H325">
        <f t="shared" si="266"/>
        <v>0</v>
      </c>
      <c r="I325">
        <f t="shared" si="267"/>
        <v>0</v>
      </c>
      <c r="J325">
        <f t="shared" si="268"/>
        <v>0</v>
      </c>
      <c r="K325">
        <f t="shared" si="269"/>
        <v>0</v>
      </c>
      <c r="L325">
        <f t="shared" si="270"/>
        <v>0</v>
      </c>
      <c r="M325">
        <f t="shared" si="242"/>
        <v>1</v>
      </c>
      <c r="N325">
        <f t="shared" si="271"/>
        <v>0</v>
      </c>
      <c r="O325">
        <f t="shared" si="272"/>
        <v>0</v>
      </c>
      <c r="P325">
        <f t="shared" si="273"/>
        <v>1</v>
      </c>
      <c r="Q325">
        <f t="shared" si="274"/>
        <v>0</v>
      </c>
      <c r="R325">
        <f t="shared" si="275"/>
        <v>0</v>
      </c>
      <c r="S325">
        <f t="shared" si="276"/>
        <v>0</v>
      </c>
      <c r="U325">
        <f t="shared" si="243"/>
        <v>1</v>
      </c>
    </row>
    <row r="326" spans="1:21" ht="15.75" customHeight="1">
      <c r="A326" s="56" t="s">
        <v>55</v>
      </c>
      <c r="B326" s="57" t="s">
        <v>212</v>
      </c>
      <c r="C326">
        <f t="shared" si="262"/>
        <v>2</v>
      </c>
      <c r="D326">
        <f t="shared" si="263"/>
        <v>2</v>
      </c>
      <c r="E326">
        <f t="shared" si="260"/>
        <v>4</v>
      </c>
      <c r="F326">
        <f t="shared" si="264"/>
        <v>0</v>
      </c>
      <c r="G326">
        <f t="shared" si="265"/>
        <v>0</v>
      </c>
      <c r="H326">
        <f t="shared" si="266"/>
        <v>1</v>
      </c>
      <c r="I326">
        <f t="shared" si="267"/>
        <v>1</v>
      </c>
      <c r="J326">
        <f t="shared" si="268"/>
        <v>2</v>
      </c>
      <c r="K326">
        <f t="shared" si="269"/>
        <v>0</v>
      </c>
      <c r="L326">
        <f t="shared" si="270"/>
        <v>0</v>
      </c>
      <c r="M326">
        <f t="shared" si="242"/>
        <v>4</v>
      </c>
      <c r="N326">
        <f t="shared" si="271"/>
        <v>2</v>
      </c>
      <c r="O326">
        <f t="shared" si="272"/>
        <v>1</v>
      </c>
      <c r="P326">
        <f t="shared" si="273"/>
        <v>1</v>
      </c>
      <c r="Q326">
        <f t="shared" si="274"/>
        <v>0</v>
      </c>
      <c r="R326">
        <f t="shared" si="275"/>
        <v>0</v>
      </c>
      <c r="S326">
        <f t="shared" si="276"/>
        <v>0</v>
      </c>
      <c r="U326">
        <f t="shared" si="243"/>
        <v>4</v>
      </c>
    </row>
    <row r="327" spans="1:21" ht="15.75" customHeight="1">
      <c r="A327" s="56" t="s">
        <v>57</v>
      </c>
      <c r="B327" s="57" t="s">
        <v>213</v>
      </c>
      <c r="C327" t="str">
        <f t="shared" si="262"/>
        <v xml:space="preserve"> </v>
      </c>
      <c r="D327" t="str">
        <f t="shared" si="263"/>
        <v xml:space="preserve"> </v>
      </c>
      <c r="E327">
        <f t="shared" si="260"/>
        <v>0</v>
      </c>
      <c r="F327" t="str">
        <f t="shared" si="264"/>
        <v xml:space="preserve"> </v>
      </c>
      <c r="G327" t="str">
        <f t="shared" si="265"/>
        <v xml:space="preserve"> </v>
      </c>
      <c r="H327" t="str">
        <f t="shared" si="266"/>
        <v xml:space="preserve"> </v>
      </c>
      <c r="I327" t="str">
        <f t="shared" si="267"/>
        <v xml:space="preserve"> </v>
      </c>
      <c r="J327" t="str">
        <f t="shared" si="268"/>
        <v xml:space="preserve"> </v>
      </c>
      <c r="K327" t="str">
        <f t="shared" si="269"/>
        <v xml:space="preserve"> </v>
      </c>
      <c r="L327" t="str">
        <f t="shared" si="270"/>
        <v xml:space="preserve"> </v>
      </c>
      <c r="M327">
        <f t="shared" si="242"/>
        <v>0</v>
      </c>
      <c r="N327" t="str">
        <f t="shared" si="271"/>
        <v xml:space="preserve"> </v>
      </c>
      <c r="O327" t="str">
        <f t="shared" si="272"/>
        <v xml:space="preserve"> </v>
      </c>
      <c r="P327" t="str">
        <f t="shared" si="273"/>
        <v xml:space="preserve"> </v>
      </c>
      <c r="Q327" t="str">
        <f t="shared" si="274"/>
        <v xml:space="preserve"> </v>
      </c>
      <c r="R327" t="str">
        <f t="shared" si="275"/>
        <v xml:space="preserve"> </v>
      </c>
      <c r="S327" t="str">
        <f t="shared" si="276"/>
        <v xml:space="preserve"> </v>
      </c>
      <c r="U327">
        <f t="shared" si="243"/>
        <v>0</v>
      </c>
    </row>
    <row r="328" spans="1:21" ht="15.75" customHeight="1">
      <c r="A328" s="56" t="s">
        <v>59</v>
      </c>
      <c r="B328" s="57" t="s">
        <v>214</v>
      </c>
      <c r="C328" t="str">
        <f t="shared" si="262"/>
        <v xml:space="preserve"> </v>
      </c>
      <c r="D328" t="str">
        <f t="shared" si="263"/>
        <v xml:space="preserve"> </v>
      </c>
      <c r="E328">
        <f t="shared" si="260"/>
        <v>0</v>
      </c>
      <c r="F328" t="str">
        <f t="shared" si="264"/>
        <v xml:space="preserve"> </v>
      </c>
      <c r="G328" t="str">
        <f t="shared" si="265"/>
        <v xml:space="preserve"> </v>
      </c>
      <c r="H328" t="str">
        <f t="shared" si="266"/>
        <v xml:space="preserve"> </v>
      </c>
      <c r="I328" t="str">
        <f t="shared" si="267"/>
        <v xml:space="preserve"> </v>
      </c>
      <c r="J328" t="str">
        <f t="shared" si="268"/>
        <v xml:space="preserve"> </v>
      </c>
      <c r="K328" t="str">
        <f t="shared" si="269"/>
        <v xml:space="preserve"> </v>
      </c>
      <c r="L328" t="str">
        <f t="shared" si="270"/>
        <v xml:space="preserve"> </v>
      </c>
      <c r="M328">
        <f t="shared" si="242"/>
        <v>0</v>
      </c>
      <c r="N328" t="str">
        <f t="shared" si="271"/>
        <v xml:space="preserve"> </v>
      </c>
      <c r="O328" t="str">
        <f t="shared" si="272"/>
        <v xml:space="preserve"> </v>
      </c>
      <c r="P328" t="str">
        <f t="shared" si="273"/>
        <v xml:space="preserve"> </v>
      </c>
      <c r="Q328" t="str">
        <f t="shared" si="274"/>
        <v xml:space="preserve"> </v>
      </c>
      <c r="R328" t="str">
        <f t="shared" si="275"/>
        <v xml:space="preserve"> </v>
      </c>
      <c r="S328" t="str">
        <f t="shared" si="276"/>
        <v xml:space="preserve"> </v>
      </c>
      <c r="U328">
        <f t="shared" si="243"/>
        <v>0</v>
      </c>
    </row>
    <row r="329" spans="1:21" ht="15.75" customHeight="1">
      <c r="A329" s="56" t="s">
        <v>61</v>
      </c>
      <c r="B329" s="57" t="s">
        <v>215</v>
      </c>
      <c r="C329" t="str">
        <f t="shared" si="262"/>
        <v xml:space="preserve"> </v>
      </c>
      <c r="D329" t="str">
        <f t="shared" si="263"/>
        <v xml:space="preserve"> </v>
      </c>
      <c r="E329">
        <f t="shared" si="260"/>
        <v>0</v>
      </c>
      <c r="F329" t="str">
        <f t="shared" si="264"/>
        <v xml:space="preserve"> </v>
      </c>
      <c r="G329" t="str">
        <f t="shared" si="265"/>
        <v xml:space="preserve"> </v>
      </c>
      <c r="H329" t="str">
        <f t="shared" si="266"/>
        <v xml:space="preserve"> </v>
      </c>
      <c r="I329" t="str">
        <f t="shared" si="267"/>
        <v xml:space="preserve"> </v>
      </c>
      <c r="J329" t="str">
        <f t="shared" si="268"/>
        <v xml:space="preserve"> </v>
      </c>
      <c r="K329" t="str">
        <f t="shared" si="269"/>
        <v xml:space="preserve"> </v>
      </c>
      <c r="L329" t="str">
        <f t="shared" si="270"/>
        <v xml:space="preserve"> </v>
      </c>
      <c r="M329">
        <f t="shared" si="242"/>
        <v>0</v>
      </c>
      <c r="N329" t="str">
        <f t="shared" si="271"/>
        <v xml:space="preserve"> </v>
      </c>
      <c r="O329" t="str">
        <f t="shared" si="272"/>
        <v xml:space="preserve"> </v>
      </c>
      <c r="P329" t="str">
        <f t="shared" si="273"/>
        <v xml:space="preserve"> </v>
      </c>
      <c r="Q329" t="str">
        <f t="shared" si="274"/>
        <v xml:space="preserve"> </v>
      </c>
      <c r="R329" t="str">
        <f t="shared" si="275"/>
        <v xml:space="preserve"> </v>
      </c>
      <c r="S329" t="str">
        <f t="shared" si="276"/>
        <v xml:space="preserve"> </v>
      </c>
      <c r="U329">
        <f t="shared" si="243"/>
        <v>0</v>
      </c>
    </row>
    <row r="330" spans="1:21" ht="15.75" customHeight="1">
      <c r="A330" s="56" t="s">
        <v>63</v>
      </c>
      <c r="B330" s="57" t="s">
        <v>216</v>
      </c>
      <c r="C330" t="str">
        <f t="shared" si="262"/>
        <v xml:space="preserve"> </v>
      </c>
      <c r="D330" t="str">
        <f t="shared" si="263"/>
        <v xml:space="preserve"> </v>
      </c>
      <c r="E330">
        <f t="shared" si="260"/>
        <v>0</v>
      </c>
      <c r="F330" t="str">
        <f t="shared" si="264"/>
        <v xml:space="preserve"> </v>
      </c>
      <c r="G330" t="str">
        <f t="shared" si="265"/>
        <v xml:space="preserve"> </v>
      </c>
      <c r="H330" t="str">
        <f t="shared" si="266"/>
        <v xml:space="preserve"> </v>
      </c>
      <c r="I330" t="str">
        <f t="shared" si="267"/>
        <v xml:space="preserve"> </v>
      </c>
      <c r="J330" t="str">
        <f t="shared" si="268"/>
        <v xml:space="preserve"> </v>
      </c>
      <c r="K330" t="str">
        <f t="shared" si="269"/>
        <v xml:space="preserve"> </v>
      </c>
      <c r="L330" t="str">
        <f t="shared" si="270"/>
        <v xml:space="preserve"> </v>
      </c>
      <c r="M330">
        <f t="shared" si="242"/>
        <v>0</v>
      </c>
      <c r="N330" t="str">
        <f t="shared" si="271"/>
        <v xml:space="preserve"> </v>
      </c>
      <c r="O330" t="str">
        <f t="shared" si="272"/>
        <v xml:space="preserve"> </v>
      </c>
      <c r="P330" t="str">
        <f t="shared" si="273"/>
        <v xml:space="preserve"> </v>
      </c>
      <c r="Q330" t="str">
        <f t="shared" si="274"/>
        <v xml:space="preserve"> </v>
      </c>
      <c r="R330" t="str">
        <f t="shared" si="275"/>
        <v xml:space="preserve"> </v>
      </c>
      <c r="S330" t="str">
        <f t="shared" si="276"/>
        <v xml:space="preserve"> </v>
      </c>
      <c r="U330">
        <f t="shared" si="243"/>
        <v>0</v>
      </c>
    </row>
    <row r="331" spans="1:21" ht="15.75" customHeight="1">
      <c r="A331" s="59"/>
      <c r="B331" s="60" t="s">
        <v>208</v>
      </c>
      <c r="C331" s="236">
        <f>SUM(C320:C330)</f>
        <v>6</v>
      </c>
      <c r="D331" s="236">
        <f t="shared" ref="D331:U331" si="277">SUM(D320:D330)</f>
        <v>10</v>
      </c>
      <c r="E331" s="236">
        <f t="shared" si="260"/>
        <v>16</v>
      </c>
      <c r="F331" s="236">
        <f t="shared" si="277"/>
        <v>3</v>
      </c>
      <c r="G331" s="236">
        <f t="shared" si="277"/>
        <v>0</v>
      </c>
      <c r="H331" s="236">
        <f t="shared" si="277"/>
        <v>6</v>
      </c>
      <c r="I331" s="236">
        <f t="shared" si="277"/>
        <v>2</v>
      </c>
      <c r="J331" s="236">
        <f t="shared" si="277"/>
        <v>2</v>
      </c>
      <c r="K331" s="236">
        <f t="shared" si="277"/>
        <v>2</v>
      </c>
      <c r="L331" s="236">
        <f t="shared" si="277"/>
        <v>1</v>
      </c>
      <c r="M331" s="236">
        <f t="shared" si="277"/>
        <v>16</v>
      </c>
      <c r="N331" s="236">
        <f t="shared" si="277"/>
        <v>7</v>
      </c>
      <c r="O331" s="236">
        <f t="shared" si="277"/>
        <v>2</v>
      </c>
      <c r="P331" s="236">
        <f t="shared" si="277"/>
        <v>6</v>
      </c>
      <c r="Q331" s="236">
        <f t="shared" si="277"/>
        <v>1</v>
      </c>
      <c r="R331" s="236">
        <f t="shared" si="277"/>
        <v>0</v>
      </c>
      <c r="S331" s="236">
        <f t="shared" si="277"/>
        <v>0</v>
      </c>
      <c r="T331" s="236">
        <f t="shared" si="277"/>
        <v>0</v>
      </c>
      <c r="U331" s="236">
        <f t="shared" si="277"/>
        <v>16</v>
      </c>
    </row>
    <row r="332" spans="1:21" ht="15.75" customHeight="1">
      <c r="A332" s="56" t="s">
        <v>49</v>
      </c>
      <c r="B332" s="57" t="s">
        <v>217</v>
      </c>
      <c r="C332" t="str">
        <f t="shared" ref="C332:C343" si="278">IFERROR(VLOOKUP(B332,kelamin,2,0)," ")</f>
        <v xml:space="preserve"> </v>
      </c>
      <c r="D332" t="str">
        <f t="shared" ref="D332:D343" si="279">IFERROR(VLOOKUP(B332,kelamin,3,0)," ")</f>
        <v xml:space="preserve"> </v>
      </c>
      <c r="E332">
        <f t="shared" si="260"/>
        <v>0</v>
      </c>
      <c r="F332" t="str">
        <f t="shared" ref="F332:F343" si="280">IFERROR(VLOOKUP(B332,pekerjaan,10,0)," ")</f>
        <v xml:space="preserve"> </v>
      </c>
      <c r="G332" t="str">
        <f t="shared" ref="G332:G348" si="281">IFERROR(VLOOKUP(B332,pekerjaan,12,0)," ")</f>
        <v xml:space="preserve"> </v>
      </c>
      <c r="H332" t="str">
        <f t="shared" ref="H332:H344" si="282">IFERROR(VLOOKUP(B332,pekerjaan,3,0)," ")</f>
        <v xml:space="preserve"> </v>
      </c>
      <c r="I332" t="str">
        <f t="shared" ref="I332:I348" si="283">IFERROR(VLOOKUP(B332,pekerjaan,9,0)," ")</f>
        <v xml:space="preserve"> </v>
      </c>
      <c r="J332" t="str">
        <f t="shared" ref="J332:J343" si="284">IFERROR(VLOOKUP(B332,pekerjaan,8,0)," ")</f>
        <v xml:space="preserve"> </v>
      </c>
      <c r="K332" t="str">
        <f t="shared" ref="K332:K348" si="285">IFERROR(VLOOKUP(B332,pekerjaan,4,0)," ")</f>
        <v xml:space="preserve"> </v>
      </c>
      <c r="L332" t="str">
        <f t="shared" ref="L332:L348" si="286">IFERROR(VLOOKUP(B332,pekerjaan,11,0)," ")</f>
        <v xml:space="preserve"> </v>
      </c>
      <c r="M332">
        <f t="shared" si="242"/>
        <v>0</v>
      </c>
      <c r="N332" t="str">
        <f t="shared" ref="N332:N344" si="287">IFERROR(VLOOKUP(B332,sekolah,5,0)," ")</f>
        <v xml:space="preserve"> </v>
      </c>
      <c r="O332" t="str">
        <f t="shared" ref="O332:O348" si="288">IFERROR(VLOOKUP(B332,sekolah,7,0)," ")</f>
        <v xml:space="preserve"> </v>
      </c>
      <c r="P332" t="str">
        <f t="shared" ref="P332:P343" si="289">IFERROR(VLOOKUP(B332,sekolah,6,0)," ")</f>
        <v xml:space="preserve"> </v>
      </c>
      <c r="Q332" t="str">
        <f t="shared" ref="Q332:Q348" si="290">IFERROR(VLOOKUP(B332,sekolah,2,0)," ")</f>
        <v xml:space="preserve"> </v>
      </c>
      <c r="R332" t="str">
        <f t="shared" ref="R332:R343" si="291">IFERROR(VLOOKUP(B332,sekolah,3,0)," ")</f>
        <v xml:space="preserve"> </v>
      </c>
      <c r="S332" t="str">
        <f t="shared" ref="S332:S348" si="292">IFERROR(VLOOKUP(B332,sekolah,4,0)," ")</f>
        <v xml:space="preserve"> </v>
      </c>
      <c r="U332">
        <f t="shared" si="243"/>
        <v>0</v>
      </c>
    </row>
    <row r="333" spans="1:21" ht="15.75" customHeight="1">
      <c r="A333" s="56" t="s">
        <v>51</v>
      </c>
      <c r="B333" s="57" t="s">
        <v>218</v>
      </c>
      <c r="C333" t="str">
        <f t="shared" si="278"/>
        <v xml:space="preserve"> </v>
      </c>
      <c r="D333" t="str">
        <f t="shared" si="279"/>
        <v xml:space="preserve"> </v>
      </c>
      <c r="E333">
        <f t="shared" si="260"/>
        <v>0</v>
      </c>
      <c r="F333" t="str">
        <f t="shared" si="280"/>
        <v xml:space="preserve"> </v>
      </c>
      <c r="G333" t="str">
        <f t="shared" si="281"/>
        <v xml:space="preserve"> </v>
      </c>
      <c r="H333" t="str">
        <f t="shared" si="282"/>
        <v xml:space="preserve"> </v>
      </c>
      <c r="I333" t="str">
        <f t="shared" si="283"/>
        <v xml:space="preserve"> </v>
      </c>
      <c r="J333" t="str">
        <f t="shared" si="284"/>
        <v xml:space="preserve"> </v>
      </c>
      <c r="K333" t="str">
        <f t="shared" si="285"/>
        <v xml:space="preserve"> </v>
      </c>
      <c r="L333" t="str">
        <f t="shared" si="286"/>
        <v xml:space="preserve"> </v>
      </c>
      <c r="M333">
        <f t="shared" si="242"/>
        <v>0</v>
      </c>
      <c r="N333" t="str">
        <f t="shared" si="287"/>
        <v xml:space="preserve"> </v>
      </c>
      <c r="O333" t="str">
        <f t="shared" si="288"/>
        <v xml:space="preserve"> </v>
      </c>
      <c r="P333" t="str">
        <f t="shared" si="289"/>
        <v xml:space="preserve"> </v>
      </c>
      <c r="Q333" t="str">
        <f t="shared" si="290"/>
        <v xml:space="preserve"> </v>
      </c>
      <c r="R333" t="str">
        <f t="shared" si="291"/>
        <v xml:space="preserve"> </v>
      </c>
      <c r="S333" t="str">
        <f t="shared" si="292"/>
        <v xml:space="preserve"> </v>
      </c>
      <c r="U333">
        <f t="shared" si="243"/>
        <v>0</v>
      </c>
    </row>
    <row r="334" spans="1:21" ht="15.75" customHeight="1">
      <c r="A334" s="56" t="s">
        <v>53</v>
      </c>
      <c r="B334" s="57" t="s">
        <v>219</v>
      </c>
      <c r="C334">
        <f t="shared" si="278"/>
        <v>1</v>
      </c>
      <c r="D334">
        <f t="shared" si="279"/>
        <v>0</v>
      </c>
      <c r="E334">
        <f t="shared" si="260"/>
        <v>1</v>
      </c>
      <c r="F334">
        <f t="shared" si="280"/>
        <v>0</v>
      </c>
      <c r="G334">
        <f t="shared" si="281"/>
        <v>0</v>
      </c>
      <c r="H334">
        <f t="shared" si="282"/>
        <v>0</v>
      </c>
      <c r="I334">
        <f t="shared" si="283"/>
        <v>0</v>
      </c>
      <c r="J334">
        <f t="shared" si="284"/>
        <v>1</v>
      </c>
      <c r="K334">
        <f t="shared" si="285"/>
        <v>0</v>
      </c>
      <c r="L334">
        <f t="shared" si="286"/>
        <v>0</v>
      </c>
      <c r="M334">
        <f t="shared" si="242"/>
        <v>1</v>
      </c>
      <c r="N334">
        <f t="shared" si="287"/>
        <v>0</v>
      </c>
      <c r="O334">
        <f t="shared" si="288"/>
        <v>1</v>
      </c>
      <c r="P334">
        <f t="shared" si="289"/>
        <v>0</v>
      </c>
      <c r="Q334">
        <f t="shared" si="290"/>
        <v>0</v>
      </c>
      <c r="R334">
        <f t="shared" si="291"/>
        <v>0</v>
      </c>
      <c r="S334">
        <f t="shared" si="292"/>
        <v>0</v>
      </c>
      <c r="U334">
        <f t="shared" si="243"/>
        <v>1</v>
      </c>
    </row>
    <row r="335" spans="1:21" ht="15.75" customHeight="1">
      <c r="A335" s="56" t="s">
        <v>55</v>
      </c>
      <c r="B335" s="57" t="s">
        <v>220</v>
      </c>
      <c r="C335" t="str">
        <f t="shared" si="278"/>
        <v xml:space="preserve"> </v>
      </c>
      <c r="D335" t="str">
        <f t="shared" si="279"/>
        <v xml:space="preserve"> </v>
      </c>
      <c r="E335">
        <f t="shared" si="260"/>
        <v>0</v>
      </c>
      <c r="F335" t="str">
        <f t="shared" si="280"/>
        <v xml:space="preserve"> </v>
      </c>
      <c r="G335" t="str">
        <f t="shared" si="281"/>
        <v xml:space="preserve"> </v>
      </c>
      <c r="H335" t="str">
        <f t="shared" si="282"/>
        <v xml:space="preserve"> </v>
      </c>
      <c r="I335" t="str">
        <f t="shared" si="283"/>
        <v xml:space="preserve"> </v>
      </c>
      <c r="J335" t="str">
        <f t="shared" si="284"/>
        <v xml:space="preserve"> </v>
      </c>
      <c r="K335" t="str">
        <f t="shared" si="285"/>
        <v xml:space="preserve"> </v>
      </c>
      <c r="L335" t="str">
        <f t="shared" si="286"/>
        <v xml:space="preserve"> </v>
      </c>
      <c r="M335">
        <f t="shared" si="242"/>
        <v>0</v>
      </c>
      <c r="N335" t="str">
        <f t="shared" si="287"/>
        <v xml:space="preserve"> </v>
      </c>
      <c r="O335" t="str">
        <f t="shared" si="288"/>
        <v xml:space="preserve"> </v>
      </c>
      <c r="P335" t="str">
        <f t="shared" si="289"/>
        <v xml:space="preserve"> </v>
      </c>
      <c r="Q335" t="str">
        <f t="shared" si="290"/>
        <v xml:space="preserve"> </v>
      </c>
      <c r="R335" t="str">
        <f t="shared" si="291"/>
        <v xml:space="preserve"> </v>
      </c>
      <c r="S335" t="str">
        <f t="shared" si="292"/>
        <v xml:space="preserve"> </v>
      </c>
      <c r="U335">
        <f t="shared" si="243"/>
        <v>0</v>
      </c>
    </row>
    <row r="336" spans="1:21" ht="15.75" customHeight="1">
      <c r="A336" s="56" t="s">
        <v>57</v>
      </c>
      <c r="B336" s="57" t="s">
        <v>221</v>
      </c>
      <c r="C336">
        <f t="shared" si="278"/>
        <v>0</v>
      </c>
      <c r="D336">
        <f t="shared" si="279"/>
        <v>1</v>
      </c>
      <c r="E336">
        <f t="shared" si="260"/>
        <v>1</v>
      </c>
      <c r="F336">
        <f t="shared" si="280"/>
        <v>0</v>
      </c>
      <c r="G336">
        <f t="shared" si="281"/>
        <v>0</v>
      </c>
      <c r="H336">
        <f t="shared" si="282"/>
        <v>0</v>
      </c>
      <c r="I336">
        <f t="shared" si="283"/>
        <v>1</v>
      </c>
      <c r="J336">
        <f t="shared" si="284"/>
        <v>0</v>
      </c>
      <c r="K336">
        <f t="shared" si="285"/>
        <v>0</v>
      </c>
      <c r="L336">
        <f t="shared" si="286"/>
        <v>0</v>
      </c>
      <c r="M336">
        <f t="shared" si="242"/>
        <v>1</v>
      </c>
      <c r="N336">
        <f t="shared" si="287"/>
        <v>1</v>
      </c>
      <c r="O336">
        <f t="shared" si="288"/>
        <v>0</v>
      </c>
      <c r="P336">
        <f t="shared" si="289"/>
        <v>0</v>
      </c>
      <c r="Q336">
        <f t="shared" si="290"/>
        <v>0</v>
      </c>
      <c r="R336">
        <f t="shared" si="291"/>
        <v>0</v>
      </c>
      <c r="S336">
        <f t="shared" si="292"/>
        <v>0</v>
      </c>
      <c r="U336">
        <f t="shared" si="243"/>
        <v>1</v>
      </c>
    </row>
    <row r="337" spans="1:21" ht="15.75" customHeight="1">
      <c r="A337" s="56" t="s">
        <v>59</v>
      </c>
      <c r="B337" s="57" t="s">
        <v>222</v>
      </c>
      <c r="C337">
        <f t="shared" si="278"/>
        <v>1</v>
      </c>
      <c r="D337">
        <f t="shared" si="279"/>
        <v>1</v>
      </c>
      <c r="E337">
        <f t="shared" si="260"/>
        <v>2</v>
      </c>
      <c r="F337">
        <f t="shared" si="280"/>
        <v>0</v>
      </c>
      <c r="G337">
        <f t="shared" si="281"/>
        <v>0</v>
      </c>
      <c r="H337">
        <f t="shared" si="282"/>
        <v>0</v>
      </c>
      <c r="I337">
        <f t="shared" si="283"/>
        <v>0</v>
      </c>
      <c r="J337">
        <f t="shared" si="284"/>
        <v>1</v>
      </c>
      <c r="K337">
        <f t="shared" si="285"/>
        <v>1</v>
      </c>
      <c r="L337">
        <f t="shared" si="286"/>
        <v>0</v>
      </c>
      <c r="M337">
        <f t="shared" si="242"/>
        <v>2</v>
      </c>
      <c r="N337">
        <f t="shared" si="287"/>
        <v>0</v>
      </c>
      <c r="O337">
        <f t="shared" si="288"/>
        <v>0</v>
      </c>
      <c r="P337">
        <f t="shared" si="289"/>
        <v>2</v>
      </c>
      <c r="Q337">
        <f t="shared" si="290"/>
        <v>0</v>
      </c>
      <c r="R337">
        <f t="shared" si="291"/>
        <v>0</v>
      </c>
      <c r="S337">
        <f t="shared" si="292"/>
        <v>0</v>
      </c>
      <c r="U337">
        <f t="shared" si="243"/>
        <v>2</v>
      </c>
    </row>
    <row r="338" spans="1:21" ht="15.75" customHeight="1">
      <c r="A338" s="56" t="s">
        <v>61</v>
      </c>
      <c r="B338" s="57" t="s">
        <v>223</v>
      </c>
      <c r="C338" t="str">
        <f t="shared" si="278"/>
        <v xml:space="preserve"> </v>
      </c>
      <c r="D338" t="str">
        <f t="shared" si="279"/>
        <v xml:space="preserve"> </v>
      </c>
      <c r="E338">
        <f t="shared" si="260"/>
        <v>0</v>
      </c>
      <c r="F338" t="str">
        <f t="shared" si="280"/>
        <v xml:space="preserve"> </v>
      </c>
      <c r="G338" t="str">
        <f t="shared" si="281"/>
        <v xml:space="preserve"> </v>
      </c>
      <c r="H338" t="str">
        <f t="shared" si="282"/>
        <v xml:space="preserve"> </v>
      </c>
      <c r="I338" t="str">
        <f t="shared" si="283"/>
        <v xml:space="preserve"> </v>
      </c>
      <c r="J338" t="str">
        <f t="shared" si="284"/>
        <v xml:space="preserve"> </v>
      </c>
      <c r="K338" t="str">
        <f t="shared" si="285"/>
        <v xml:space="preserve"> </v>
      </c>
      <c r="L338" t="str">
        <f t="shared" si="286"/>
        <v xml:space="preserve"> </v>
      </c>
      <c r="M338">
        <f t="shared" si="242"/>
        <v>0</v>
      </c>
      <c r="N338" t="str">
        <f t="shared" si="287"/>
        <v xml:space="preserve"> </v>
      </c>
      <c r="O338" t="str">
        <f t="shared" si="288"/>
        <v xml:space="preserve"> </v>
      </c>
      <c r="P338" t="str">
        <f t="shared" si="289"/>
        <v xml:space="preserve"> </v>
      </c>
      <c r="Q338" t="str">
        <f t="shared" si="290"/>
        <v xml:space="preserve"> </v>
      </c>
      <c r="R338" t="str">
        <f t="shared" si="291"/>
        <v xml:space="preserve"> </v>
      </c>
      <c r="S338" t="str">
        <f t="shared" si="292"/>
        <v xml:space="preserve"> </v>
      </c>
      <c r="U338">
        <f t="shared" si="243"/>
        <v>0</v>
      </c>
    </row>
    <row r="339" spans="1:21" ht="15.75" customHeight="1">
      <c r="A339" s="56" t="s">
        <v>63</v>
      </c>
      <c r="B339" s="57" t="s">
        <v>224</v>
      </c>
      <c r="C339">
        <f t="shared" si="278"/>
        <v>2</v>
      </c>
      <c r="D339">
        <f t="shared" si="279"/>
        <v>3</v>
      </c>
      <c r="E339">
        <f t="shared" si="260"/>
        <v>5</v>
      </c>
      <c r="F339">
        <f t="shared" si="280"/>
        <v>0</v>
      </c>
      <c r="G339">
        <f t="shared" si="281"/>
        <v>0</v>
      </c>
      <c r="H339">
        <f t="shared" si="282"/>
        <v>2</v>
      </c>
      <c r="I339">
        <f t="shared" si="283"/>
        <v>0</v>
      </c>
      <c r="J339">
        <f t="shared" si="284"/>
        <v>2</v>
      </c>
      <c r="K339">
        <f t="shared" si="285"/>
        <v>1</v>
      </c>
      <c r="L339">
        <f t="shared" si="286"/>
        <v>0</v>
      </c>
      <c r="M339">
        <f t="shared" si="242"/>
        <v>5</v>
      </c>
      <c r="N339">
        <f t="shared" si="287"/>
        <v>1</v>
      </c>
      <c r="O339">
        <f t="shared" si="288"/>
        <v>0</v>
      </c>
      <c r="P339">
        <f t="shared" si="289"/>
        <v>2</v>
      </c>
      <c r="Q339">
        <f t="shared" si="290"/>
        <v>1</v>
      </c>
      <c r="R339">
        <f t="shared" si="291"/>
        <v>1</v>
      </c>
      <c r="S339">
        <f t="shared" si="292"/>
        <v>0</v>
      </c>
      <c r="U339">
        <f t="shared" si="243"/>
        <v>5</v>
      </c>
    </row>
    <row r="340" spans="1:21" ht="15.75" customHeight="1">
      <c r="A340" s="56" t="s">
        <v>65</v>
      </c>
      <c r="B340" s="57" t="s">
        <v>225</v>
      </c>
      <c r="C340" t="str">
        <f t="shared" si="278"/>
        <v xml:space="preserve"> </v>
      </c>
      <c r="D340" t="str">
        <f t="shared" si="279"/>
        <v xml:space="preserve"> </v>
      </c>
      <c r="E340">
        <f t="shared" si="260"/>
        <v>0</v>
      </c>
      <c r="F340" t="str">
        <f t="shared" si="280"/>
        <v xml:space="preserve"> </v>
      </c>
      <c r="G340" t="str">
        <f t="shared" si="281"/>
        <v xml:space="preserve"> </v>
      </c>
      <c r="H340" t="str">
        <f t="shared" si="282"/>
        <v xml:space="preserve"> </v>
      </c>
      <c r="I340" t="str">
        <f t="shared" si="283"/>
        <v xml:space="preserve"> </v>
      </c>
      <c r="J340" t="str">
        <f t="shared" si="284"/>
        <v xml:space="preserve"> </v>
      </c>
      <c r="K340" t="str">
        <f t="shared" si="285"/>
        <v xml:space="preserve"> </v>
      </c>
      <c r="L340" t="str">
        <f t="shared" si="286"/>
        <v xml:space="preserve"> </v>
      </c>
      <c r="M340">
        <f t="shared" si="242"/>
        <v>0</v>
      </c>
      <c r="N340" t="str">
        <f t="shared" si="287"/>
        <v xml:space="preserve"> </v>
      </c>
      <c r="O340" t="str">
        <f t="shared" si="288"/>
        <v xml:space="preserve"> </v>
      </c>
      <c r="P340" t="str">
        <f t="shared" si="289"/>
        <v xml:space="preserve"> </v>
      </c>
      <c r="Q340" t="str">
        <f t="shared" si="290"/>
        <v xml:space="preserve"> </v>
      </c>
      <c r="R340" t="str">
        <f t="shared" si="291"/>
        <v xml:space="preserve"> </v>
      </c>
      <c r="S340" t="str">
        <f t="shared" si="292"/>
        <v xml:space="preserve"> </v>
      </c>
      <c r="U340">
        <f t="shared" si="243"/>
        <v>0</v>
      </c>
    </row>
    <row r="341" spans="1:21" ht="15.75" customHeight="1">
      <c r="A341" s="56" t="s">
        <v>69</v>
      </c>
      <c r="B341" s="57" t="s">
        <v>226</v>
      </c>
      <c r="C341">
        <f t="shared" si="278"/>
        <v>3</v>
      </c>
      <c r="D341">
        <f t="shared" si="279"/>
        <v>3</v>
      </c>
      <c r="E341">
        <f t="shared" si="260"/>
        <v>6</v>
      </c>
      <c r="F341">
        <f t="shared" si="280"/>
        <v>1</v>
      </c>
      <c r="G341">
        <f t="shared" si="281"/>
        <v>0</v>
      </c>
      <c r="H341">
        <f t="shared" si="282"/>
        <v>0</v>
      </c>
      <c r="I341">
        <f t="shared" si="283"/>
        <v>0</v>
      </c>
      <c r="J341">
        <f t="shared" si="284"/>
        <v>3</v>
      </c>
      <c r="K341">
        <f t="shared" si="285"/>
        <v>2</v>
      </c>
      <c r="L341">
        <f t="shared" si="286"/>
        <v>0</v>
      </c>
      <c r="M341">
        <f t="shared" si="242"/>
        <v>6</v>
      </c>
      <c r="N341">
        <f t="shared" si="287"/>
        <v>2</v>
      </c>
      <c r="O341">
        <f t="shared" si="288"/>
        <v>2</v>
      </c>
      <c r="P341">
        <f t="shared" si="289"/>
        <v>2</v>
      </c>
      <c r="Q341">
        <f t="shared" si="290"/>
        <v>0</v>
      </c>
      <c r="R341">
        <f t="shared" si="291"/>
        <v>0</v>
      </c>
      <c r="S341">
        <f t="shared" si="292"/>
        <v>0</v>
      </c>
      <c r="U341">
        <f t="shared" si="243"/>
        <v>6</v>
      </c>
    </row>
    <row r="342" spans="1:21" ht="15.75" customHeight="1">
      <c r="A342" s="56" t="s">
        <v>149</v>
      </c>
      <c r="B342" s="57" t="s">
        <v>227</v>
      </c>
      <c r="C342" t="str">
        <f t="shared" si="278"/>
        <v xml:space="preserve"> </v>
      </c>
      <c r="D342" t="str">
        <f t="shared" si="279"/>
        <v xml:space="preserve"> </v>
      </c>
      <c r="E342">
        <f t="shared" si="260"/>
        <v>0</v>
      </c>
      <c r="F342" t="str">
        <f t="shared" si="280"/>
        <v xml:space="preserve"> </v>
      </c>
      <c r="G342" t="str">
        <f t="shared" si="281"/>
        <v xml:space="preserve"> </v>
      </c>
      <c r="H342" t="str">
        <f t="shared" si="282"/>
        <v xml:space="preserve"> </v>
      </c>
      <c r="I342" t="str">
        <f t="shared" si="283"/>
        <v xml:space="preserve"> </v>
      </c>
      <c r="J342" t="str">
        <f t="shared" si="284"/>
        <v xml:space="preserve"> </v>
      </c>
      <c r="K342" t="str">
        <f t="shared" si="285"/>
        <v xml:space="preserve"> </v>
      </c>
      <c r="L342" t="str">
        <f t="shared" si="286"/>
        <v xml:space="preserve"> </v>
      </c>
      <c r="M342">
        <f t="shared" si="242"/>
        <v>0</v>
      </c>
      <c r="N342" t="str">
        <f t="shared" si="287"/>
        <v xml:space="preserve"> </v>
      </c>
      <c r="O342" t="str">
        <f t="shared" si="288"/>
        <v xml:space="preserve"> </v>
      </c>
      <c r="P342" t="str">
        <f t="shared" si="289"/>
        <v xml:space="preserve"> </v>
      </c>
      <c r="Q342" t="str">
        <f t="shared" si="290"/>
        <v xml:space="preserve"> </v>
      </c>
      <c r="R342" t="str">
        <f t="shared" si="291"/>
        <v xml:space="preserve"> </v>
      </c>
      <c r="S342" t="str">
        <f t="shared" si="292"/>
        <v xml:space="preserve"> </v>
      </c>
      <c r="U342">
        <f t="shared" si="243"/>
        <v>0</v>
      </c>
    </row>
    <row r="343" spans="1:21" ht="15.75" customHeight="1">
      <c r="A343" s="56" t="s">
        <v>109</v>
      </c>
      <c r="B343" s="57" t="s">
        <v>228</v>
      </c>
      <c r="C343">
        <f t="shared" si="278"/>
        <v>0</v>
      </c>
      <c r="D343">
        <f t="shared" si="279"/>
        <v>1</v>
      </c>
      <c r="E343">
        <f t="shared" si="260"/>
        <v>1</v>
      </c>
      <c r="F343">
        <f t="shared" si="280"/>
        <v>0</v>
      </c>
      <c r="G343">
        <f t="shared" si="281"/>
        <v>0</v>
      </c>
      <c r="H343">
        <f t="shared" si="282"/>
        <v>0</v>
      </c>
      <c r="I343">
        <f t="shared" si="283"/>
        <v>0</v>
      </c>
      <c r="J343">
        <f t="shared" si="284"/>
        <v>0</v>
      </c>
      <c r="K343">
        <f t="shared" si="285"/>
        <v>1</v>
      </c>
      <c r="L343">
        <f t="shared" si="286"/>
        <v>0</v>
      </c>
      <c r="M343">
        <f t="shared" si="242"/>
        <v>1</v>
      </c>
      <c r="N343">
        <f t="shared" si="287"/>
        <v>1</v>
      </c>
      <c r="O343">
        <f t="shared" si="288"/>
        <v>0</v>
      </c>
      <c r="P343">
        <f t="shared" si="289"/>
        <v>0</v>
      </c>
      <c r="Q343">
        <f t="shared" si="290"/>
        <v>0</v>
      </c>
      <c r="R343">
        <f t="shared" si="291"/>
        <v>0</v>
      </c>
      <c r="S343">
        <f t="shared" si="292"/>
        <v>0</v>
      </c>
      <c r="U343">
        <f t="shared" si="243"/>
        <v>1</v>
      </c>
    </row>
    <row r="344" spans="1:21" ht="15.75" customHeight="1">
      <c r="A344" s="56" t="s">
        <v>111</v>
      </c>
      <c r="B344" s="57" t="s">
        <v>120</v>
      </c>
      <c r="E344">
        <f t="shared" si="260"/>
        <v>0</v>
      </c>
      <c r="F344">
        <v>0</v>
      </c>
      <c r="G344">
        <f t="shared" si="281"/>
        <v>0</v>
      </c>
      <c r="H344">
        <f t="shared" si="282"/>
        <v>0</v>
      </c>
      <c r="I344">
        <f t="shared" si="283"/>
        <v>0</v>
      </c>
      <c r="J344">
        <v>0</v>
      </c>
      <c r="K344">
        <f t="shared" si="285"/>
        <v>0</v>
      </c>
      <c r="L344">
        <f t="shared" si="286"/>
        <v>0</v>
      </c>
      <c r="M344">
        <f t="shared" si="242"/>
        <v>0</v>
      </c>
      <c r="N344">
        <f t="shared" si="287"/>
        <v>0</v>
      </c>
      <c r="O344">
        <f t="shared" si="288"/>
        <v>0</v>
      </c>
      <c r="P344">
        <v>0</v>
      </c>
      <c r="Q344">
        <f t="shared" si="290"/>
        <v>0</v>
      </c>
      <c r="R344">
        <v>0</v>
      </c>
      <c r="S344">
        <f t="shared" si="292"/>
        <v>0</v>
      </c>
      <c r="U344">
        <f t="shared" si="243"/>
        <v>0</v>
      </c>
    </row>
    <row r="345" spans="1:21" ht="15.75" customHeight="1">
      <c r="A345" s="56" t="s">
        <v>168</v>
      </c>
      <c r="B345" s="57" t="s">
        <v>95</v>
      </c>
      <c r="D345">
        <f>IFERROR(VLOOKUP(B345,kelamin,3,0)," ")</f>
        <v>0</v>
      </c>
      <c r="E345">
        <f t="shared" si="260"/>
        <v>0</v>
      </c>
      <c r="F345">
        <f>IFERROR(VLOOKUP(B345,pekerjaan,10,0)," ")</f>
        <v>0</v>
      </c>
      <c r="G345">
        <f t="shared" si="281"/>
        <v>0</v>
      </c>
      <c r="H345">
        <v>0</v>
      </c>
      <c r="I345">
        <f t="shared" si="283"/>
        <v>0</v>
      </c>
      <c r="J345">
        <f>IFERROR(VLOOKUP(B345,pekerjaan,8,0)," ")</f>
        <v>0</v>
      </c>
      <c r="K345">
        <f t="shared" si="285"/>
        <v>0</v>
      </c>
      <c r="L345">
        <f t="shared" si="286"/>
        <v>0</v>
      </c>
      <c r="M345">
        <f t="shared" si="242"/>
        <v>0</v>
      </c>
      <c r="N345">
        <v>0</v>
      </c>
      <c r="O345">
        <f t="shared" si="288"/>
        <v>0</v>
      </c>
      <c r="P345">
        <f>IFERROR(VLOOKUP(B345,sekolah,6,0)," ")</f>
        <v>0</v>
      </c>
      <c r="Q345">
        <f t="shared" si="290"/>
        <v>0</v>
      </c>
      <c r="R345">
        <f>IFERROR(VLOOKUP(B345,sekolah,3,0)," ")</f>
        <v>0</v>
      </c>
      <c r="S345">
        <f t="shared" si="292"/>
        <v>0</v>
      </c>
      <c r="U345">
        <f t="shared" si="243"/>
        <v>0</v>
      </c>
    </row>
    <row r="346" spans="1:21" ht="15.75" customHeight="1">
      <c r="A346" s="56" t="s">
        <v>170</v>
      </c>
      <c r="B346" s="57" t="s">
        <v>229</v>
      </c>
      <c r="C346" t="str">
        <f>IFERROR(VLOOKUP(B346,kelamin,2,0)," ")</f>
        <v xml:space="preserve"> </v>
      </c>
      <c r="D346" t="str">
        <f>IFERROR(VLOOKUP(B346,kelamin,3,0)," ")</f>
        <v xml:space="preserve"> </v>
      </c>
      <c r="E346">
        <f t="shared" si="260"/>
        <v>0</v>
      </c>
      <c r="F346" t="str">
        <f>IFERROR(VLOOKUP(B346,pekerjaan,10,0)," ")</f>
        <v xml:space="preserve"> </v>
      </c>
      <c r="G346" t="str">
        <f t="shared" si="281"/>
        <v xml:space="preserve"> </v>
      </c>
      <c r="H346" t="str">
        <f>IFERROR(VLOOKUP(B346,pekerjaan,3,0)," ")</f>
        <v xml:space="preserve"> </v>
      </c>
      <c r="I346" t="str">
        <f t="shared" si="283"/>
        <v xml:space="preserve"> </v>
      </c>
      <c r="J346" t="str">
        <f>IFERROR(VLOOKUP(B346,pekerjaan,8,0)," ")</f>
        <v xml:space="preserve"> </v>
      </c>
      <c r="K346" t="str">
        <f t="shared" si="285"/>
        <v xml:space="preserve"> </v>
      </c>
      <c r="L346" t="str">
        <f t="shared" si="286"/>
        <v xml:space="preserve"> </v>
      </c>
      <c r="M346">
        <f t="shared" si="242"/>
        <v>0</v>
      </c>
      <c r="N346" t="str">
        <f>IFERROR(VLOOKUP(B346,sekolah,5,0)," ")</f>
        <v xml:space="preserve"> </v>
      </c>
      <c r="O346" t="str">
        <f t="shared" si="288"/>
        <v xml:space="preserve"> </v>
      </c>
      <c r="P346" t="str">
        <f>IFERROR(VLOOKUP(B346,sekolah,6,0)," ")</f>
        <v xml:space="preserve"> </v>
      </c>
      <c r="Q346" t="str">
        <f t="shared" si="290"/>
        <v xml:space="preserve"> </v>
      </c>
      <c r="R346" t="str">
        <f>IFERROR(VLOOKUP(B346,sekolah,3,0)," ")</f>
        <v xml:space="preserve"> </v>
      </c>
      <c r="S346" t="str">
        <f t="shared" si="292"/>
        <v xml:space="preserve"> </v>
      </c>
      <c r="U346">
        <f t="shared" si="243"/>
        <v>0</v>
      </c>
    </row>
    <row r="347" spans="1:21" ht="15.75" customHeight="1">
      <c r="A347" s="56" t="s">
        <v>230</v>
      </c>
      <c r="B347" s="57" t="s">
        <v>231</v>
      </c>
      <c r="C347">
        <f>IFERROR(VLOOKUP(B347,kelamin,2,0)," ")</f>
        <v>1</v>
      </c>
      <c r="D347">
        <f>IFERROR(VLOOKUP(B347,kelamin,3,0)," ")</f>
        <v>1</v>
      </c>
      <c r="E347">
        <f t="shared" si="260"/>
        <v>2</v>
      </c>
      <c r="F347">
        <f>IFERROR(VLOOKUP(B347,pekerjaan,10,0)," ")</f>
        <v>0</v>
      </c>
      <c r="G347">
        <f t="shared" si="281"/>
        <v>0</v>
      </c>
      <c r="H347">
        <f>IFERROR(VLOOKUP(B347,pekerjaan,3,0)," ")</f>
        <v>1</v>
      </c>
      <c r="I347">
        <f t="shared" si="283"/>
        <v>0</v>
      </c>
      <c r="J347">
        <f>IFERROR(VLOOKUP(B347,pekerjaan,8,0)," ")</f>
        <v>0</v>
      </c>
      <c r="K347">
        <f t="shared" si="285"/>
        <v>1</v>
      </c>
      <c r="L347">
        <f t="shared" si="286"/>
        <v>0</v>
      </c>
      <c r="M347">
        <f t="shared" si="242"/>
        <v>2</v>
      </c>
      <c r="N347">
        <f>IFERROR(VLOOKUP(B347,sekolah,5,0)," ")</f>
        <v>2</v>
      </c>
      <c r="O347">
        <f t="shared" si="288"/>
        <v>0</v>
      </c>
      <c r="P347">
        <f>IFERROR(VLOOKUP(B347,sekolah,6,0)," ")</f>
        <v>0</v>
      </c>
      <c r="Q347">
        <f t="shared" si="290"/>
        <v>0</v>
      </c>
      <c r="R347">
        <f>IFERROR(VLOOKUP(B347,sekolah,3,0)," ")</f>
        <v>0</v>
      </c>
      <c r="S347">
        <f t="shared" si="292"/>
        <v>0</v>
      </c>
      <c r="U347">
        <f t="shared" si="243"/>
        <v>2</v>
      </c>
    </row>
    <row r="348" spans="1:21" ht="15.75" customHeight="1">
      <c r="A348" s="56" t="s">
        <v>232</v>
      </c>
      <c r="B348" s="57" t="s">
        <v>233</v>
      </c>
      <c r="C348">
        <f>IFERROR(VLOOKUP(B348,kelamin,2,0)," ")</f>
        <v>1</v>
      </c>
      <c r="D348">
        <f>IFERROR(VLOOKUP(B348,kelamin,3,0)," ")</f>
        <v>1</v>
      </c>
      <c r="E348">
        <f t="shared" si="260"/>
        <v>2</v>
      </c>
      <c r="F348">
        <f>IFERROR(VLOOKUP(B348,pekerjaan,10,0)," ")</f>
        <v>0</v>
      </c>
      <c r="G348">
        <f t="shared" si="281"/>
        <v>0</v>
      </c>
      <c r="H348">
        <f>IFERROR(VLOOKUP(B348,pekerjaan,3,0)," ")</f>
        <v>1</v>
      </c>
      <c r="I348">
        <f t="shared" si="283"/>
        <v>0</v>
      </c>
      <c r="J348">
        <f>IFERROR(VLOOKUP(B348,pekerjaan,8,0)," ")</f>
        <v>0</v>
      </c>
      <c r="K348">
        <f t="shared" si="285"/>
        <v>1</v>
      </c>
      <c r="L348">
        <f t="shared" si="286"/>
        <v>0</v>
      </c>
      <c r="M348">
        <f t="shared" si="242"/>
        <v>2</v>
      </c>
      <c r="N348">
        <f>IFERROR(VLOOKUP(B348,sekolah,5,0)," ")</f>
        <v>2</v>
      </c>
      <c r="O348">
        <f t="shared" si="288"/>
        <v>0</v>
      </c>
      <c r="P348">
        <f>IFERROR(VLOOKUP(B348,sekolah,6,0)," ")</f>
        <v>0</v>
      </c>
      <c r="Q348">
        <f t="shared" si="290"/>
        <v>0</v>
      </c>
      <c r="R348">
        <f>IFERROR(VLOOKUP(B348,sekolah,3,0)," ")</f>
        <v>0</v>
      </c>
      <c r="S348">
        <f t="shared" si="292"/>
        <v>0</v>
      </c>
      <c r="U348">
        <f t="shared" si="243"/>
        <v>2</v>
      </c>
    </row>
    <row r="349" spans="1:21" ht="15.75" customHeight="1">
      <c r="A349" s="59"/>
      <c r="B349" s="60" t="s">
        <v>224</v>
      </c>
      <c r="C349" s="236">
        <f>SUM(C332:C348)</f>
        <v>9</v>
      </c>
      <c r="D349" s="236">
        <f t="shared" ref="D349:U349" si="293">SUM(D332:D348)</f>
        <v>11</v>
      </c>
      <c r="E349" s="236">
        <f t="shared" si="260"/>
        <v>20</v>
      </c>
      <c r="F349" s="236">
        <f t="shared" si="293"/>
        <v>1</v>
      </c>
      <c r="G349" s="236">
        <f t="shared" si="293"/>
        <v>0</v>
      </c>
      <c r="H349" s="236">
        <f t="shared" si="293"/>
        <v>4</v>
      </c>
      <c r="I349" s="236">
        <f t="shared" si="293"/>
        <v>1</v>
      </c>
      <c r="J349" s="236">
        <f t="shared" si="293"/>
        <v>7</v>
      </c>
      <c r="K349" s="236">
        <f t="shared" si="293"/>
        <v>7</v>
      </c>
      <c r="L349" s="236">
        <f t="shared" si="293"/>
        <v>0</v>
      </c>
      <c r="M349" s="236">
        <f t="shared" si="293"/>
        <v>20</v>
      </c>
      <c r="N349" s="236">
        <f t="shared" si="293"/>
        <v>9</v>
      </c>
      <c r="O349" s="236">
        <f t="shared" si="293"/>
        <v>3</v>
      </c>
      <c r="P349" s="236">
        <f t="shared" si="293"/>
        <v>6</v>
      </c>
      <c r="Q349" s="236">
        <f t="shared" si="293"/>
        <v>1</v>
      </c>
      <c r="R349" s="236">
        <f t="shared" si="293"/>
        <v>1</v>
      </c>
      <c r="S349" s="236">
        <f t="shared" si="293"/>
        <v>0</v>
      </c>
      <c r="T349" s="236">
        <f t="shared" si="293"/>
        <v>0</v>
      </c>
      <c r="U349" s="236">
        <f t="shared" si="293"/>
        <v>20</v>
      </c>
    </row>
    <row r="350" spans="1:21" ht="15.75" customHeight="1">
      <c r="A350" s="56" t="s">
        <v>43</v>
      </c>
      <c r="B350" s="57" t="s">
        <v>234</v>
      </c>
      <c r="C350">
        <f t="shared" ref="C350:C359" si="294">IFERROR(VLOOKUP(B350,kelamin,2,0)," ")</f>
        <v>2</v>
      </c>
      <c r="D350">
        <f t="shared" ref="D350:D359" si="295">IFERROR(VLOOKUP(B350,kelamin,3,0)," ")</f>
        <v>2</v>
      </c>
      <c r="E350">
        <f t="shared" si="260"/>
        <v>4</v>
      </c>
      <c r="F350">
        <f t="shared" ref="F350:F359" si="296">IFERROR(VLOOKUP(B350,pekerjaan,10,0)," ")</f>
        <v>0</v>
      </c>
      <c r="G350">
        <f t="shared" ref="G350:G359" si="297">IFERROR(VLOOKUP(B350,pekerjaan,12,0)," ")</f>
        <v>0</v>
      </c>
      <c r="H350">
        <f t="shared" ref="H350:H359" si="298">IFERROR(VLOOKUP(B350,pekerjaan,3,0)," ")</f>
        <v>2</v>
      </c>
      <c r="I350">
        <f t="shared" ref="I350:I359" si="299">IFERROR(VLOOKUP(B350,pekerjaan,9,0)," ")</f>
        <v>1</v>
      </c>
      <c r="J350">
        <f t="shared" ref="J350:J359" si="300">IFERROR(VLOOKUP(B350,pekerjaan,8,0)," ")</f>
        <v>1</v>
      </c>
      <c r="K350">
        <f t="shared" ref="K350:K359" si="301">IFERROR(VLOOKUP(B350,pekerjaan,4,0)," ")</f>
        <v>0</v>
      </c>
      <c r="L350">
        <f t="shared" ref="L350:L359" si="302">IFERROR(VLOOKUP(B350,pekerjaan,11,0)," ")</f>
        <v>0</v>
      </c>
      <c r="M350">
        <f t="shared" si="242"/>
        <v>4</v>
      </c>
      <c r="N350">
        <f t="shared" ref="N350:N359" si="303">IFERROR(VLOOKUP(B350,sekolah,5,0)," ")</f>
        <v>4</v>
      </c>
      <c r="O350">
        <f t="shared" ref="O350:O359" si="304">IFERROR(VLOOKUP(B350,sekolah,7,0)," ")</f>
        <v>0</v>
      </c>
      <c r="P350">
        <f t="shared" ref="P350:P359" si="305">IFERROR(VLOOKUP(B350,sekolah,6,0)," ")</f>
        <v>0</v>
      </c>
      <c r="Q350">
        <f t="shared" ref="Q350:Q359" si="306">IFERROR(VLOOKUP(B350,sekolah,2,0)," ")</f>
        <v>0</v>
      </c>
      <c r="R350">
        <f t="shared" ref="R350:R359" si="307">IFERROR(VLOOKUP(B350,sekolah,3,0)," ")</f>
        <v>0</v>
      </c>
      <c r="S350">
        <f t="shared" ref="S350:S359" si="308">IFERROR(VLOOKUP(B350,sekolah,4,0)," ")</f>
        <v>0</v>
      </c>
      <c r="U350">
        <f t="shared" si="243"/>
        <v>4</v>
      </c>
    </row>
    <row r="351" spans="1:21" ht="15.75" customHeight="1">
      <c r="A351" s="56" t="s">
        <v>45</v>
      </c>
      <c r="B351" s="57" t="s">
        <v>235</v>
      </c>
      <c r="C351" t="str">
        <f t="shared" si="294"/>
        <v xml:space="preserve"> </v>
      </c>
      <c r="D351" t="str">
        <f t="shared" si="295"/>
        <v xml:space="preserve"> </v>
      </c>
      <c r="E351">
        <f t="shared" si="260"/>
        <v>0</v>
      </c>
      <c r="F351" t="str">
        <f t="shared" si="296"/>
        <v xml:space="preserve"> </v>
      </c>
      <c r="G351" t="str">
        <f t="shared" si="297"/>
        <v xml:space="preserve"> </v>
      </c>
      <c r="H351" t="str">
        <f t="shared" si="298"/>
        <v xml:space="preserve"> </v>
      </c>
      <c r="I351" t="str">
        <f t="shared" si="299"/>
        <v xml:space="preserve"> </v>
      </c>
      <c r="J351" t="str">
        <f t="shared" si="300"/>
        <v xml:space="preserve"> </v>
      </c>
      <c r="K351" t="str">
        <f t="shared" si="301"/>
        <v xml:space="preserve"> </v>
      </c>
      <c r="L351" t="str">
        <f t="shared" si="302"/>
        <v xml:space="preserve"> </v>
      </c>
      <c r="M351">
        <f t="shared" si="242"/>
        <v>0</v>
      </c>
      <c r="N351" t="str">
        <f t="shared" si="303"/>
        <v xml:space="preserve"> </v>
      </c>
      <c r="O351" t="str">
        <f t="shared" si="304"/>
        <v xml:space="preserve"> </v>
      </c>
      <c r="P351" t="str">
        <f t="shared" si="305"/>
        <v xml:space="preserve"> </v>
      </c>
      <c r="Q351" t="str">
        <f t="shared" si="306"/>
        <v xml:space="preserve"> </v>
      </c>
      <c r="R351" t="str">
        <f t="shared" si="307"/>
        <v xml:space="preserve"> </v>
      </c>
      <c r="S351" t="str">
        <f t="shared" si="308"/>
        <v xml:space="preserve"> </v>
      </c>
      <c r="U351">
        <f t="shared" si="243"/>
        <v>0</v>
      </c>
    </row>
    <row r="352" spans="1:21" ht="15.75" customHeight="1">
      <c r="A352" s="56" t="s">
        <v>47</v>
      </c>
      <c r="B352" s="57" t="s">
        <v>236</v>
      </c>
      <c r="C352" t="str">
        <f t="shared" si="294"/>
        <v xml:space="preserve"> </v>
      </c>
      <c r="D352" t="str">
        <f t="shared" si="295"/>
        <v xml:space="preserve"> </v>
      </c>
      <c r="E352">
        <f t="shared" si="260"/>
        <v>0</v>
      </c>
      <c r="F352" t="str">
        <f t="shared" si="296"/>
        <v xml:space="preserve"> </v>
      </c>
      <c r="G352" t="str">
        <f t="shared" si="297"/>
        <v xml:space="preserve"> </v>
      </c>
      <c r="H352" t="str">
        <f t="shared" si="298"/>
        <v xml:space="preserve"> </v>
      </c>
      <c r="I352" t="str">
        <f t="shared" si="299"/>
        <v xml:space="preserve"> </v>
      </c>
      <c r="J352" t="str">
        <f t="shared" si="300"/>
        <v xml:space="preserve"> </v>
      </c>
      <c r="K352" t="str">
        <f t="shared" si="301"/>
        <v xml:space="preserve"> </v>
      </c>
      <c r="L352" t="str">
        <f t="shared" si="302"/>
        <v xml:space="preserve"> </v>
      </c>
      <c r="M352">
        <f t="shared" si="242"/>
        <v>0</v>
      </c>
      <c r="N352" t="str">
        <f t="shared" si="303"/>
        <v xml:space="preserve"> </v>
      </c>
      <c r="O352" t="str">
        <f t="shared" si="304"/>
        <v xml:space="preserve"> </v>
      </c>
      <c r="P352" t="str">
        <f t="shared" si="305"/>
        <v xml:space="preserve"> </v>
      </c>
      <c r="Q352" t="str">
        <f t="shared" si="306"/>
        <v xml:space="preserve"> </v>
      </c>
      <c r="R352" t="str">
        <f t="shared" si="307"/>
        <v xml:space="preserve"> </v>
      </c>
      <c r="S352" t="str">
        <f t="shared" si="308"/>
        <v xml:space="preserve"> </v>
      </c>
      <c r="U352">
        <f t="shared" si="243"/>
        <v>0</v>
      </c>
    </row>
    <row r="353" spans="1:21" ht="15.75" customHeight="1">
      <c r="A353" s="56" t="s">
        <v>49</v>
      </c>
      <c r="B353" s="57" t="s">
        <v>237</v>
      </c>
      <c r="C353" t="str">
        <f t="shared" si="294"/>
        <v xml:space="preserve"> </v>
      </c>
      <c r="D353" t="str">
        <f t="shared" si="295"/>
        <v xml:space="preserve"> </v>
      </c>
      <c r="E353">
        <f t="shared" si="260"/>
        <v>0</v>
      </c>
      <c r="F353" t="str">
        <f t="shared" si="296"/>
        <v xml:space="preserve"> </v>
      </c>
      <c r="G353" t="str">
        <f t="shared" si="297"/>
        <v xml:space="preserve"> </v>
      </c>
      <c r="H353" t="str">
        <f t="shared" si="298"/>
        <v xml:space="preserve"> </v>
      </c>
      <c r="I353" t="str">
        <f t="shared" si="299"/>
        <v xml:space="preserve"> </v>
      </c>
      <c r="J353" t="str">
        <f t="shared" si="300"/>
        <v xml:space="preserve"> </v>
      </c>
      <c r="K353" t="str">
        <f t="shared" si="301"/>
        <v xml:space="preserve"> </v>
      </c>
      <c r="L353" t="str">
        <f t="shared" si="302"/>
        <v xml:space="preserve"> </v>
      </c>
      <c r="M353">
        <f t="shared" si="242"/>
        <v>0</v>
      </c>
      <c r="N353" t="str">
        <f t="shared" si="303"/>
        <v xml:space="preserve"> </v>
      </c>
      <c r="O353" t="str">
        <f t="shared" si="304"/>
        <v xml:space="preserve"> </v>
      </c>
      <c r="P353" t="str">
        <f t="shared" si="305"/>
        <v xml:space="preserve"> </v>
      </c>
      <c r="Q353" t="str">
        <f t="shared" si="306"/>
        <v xml:space="preserve"> </v>
      </c>
      <c r="R353" t="str">
        <f t="shared" si="307"/>
        <v xml:space="preserve"> </v>
      </c>
      <c r="S353" t="str">
        <f t="shared" si="308"/>
        <v xml:space="preserve"> </v>
      </c>
      <c r="U353">
        <f t="shared" si="243"/>
        <v>0</v>
      </c>
    </row>
    <row r="354" spans="1:21" ht="15.75" customHeight="1">
      <c r="A354" s="56" t="s">
        <v>51</v>
      </c>
      <c r="B354" s="57" t="s">
        <v>238</v>
      </c>
      <c r="C354" t="str">
        <f t="shared" si="294"/>
        <v xml:space="preserve"> </v>
      </c>
      <c r="D354" t="str">
        <f t="shared" si="295"/>
        <v xml:space="preserve"> </v>
      </c>
      <c r="E354">
        <f t="shared" si="260"/>
        <v>0</v>
      </c>
      <c r="F354" t="str">
        <f t="shared" si="296"/>
        <v xml:space="preserve"> </v>
      </c>
      <c r="G354" t="str">
        <f t="shared" si="297"/>
        <v xml:space="preserve"> </v>
      </c>
      <c r="H354" t="str">
        <f t="shared" si="298"/>
        <v xml:space="preserve"> </v>
      </c>
      <c r="I354" t="str">
        <f t="shared" si="299"/>
        <v xml:space="preserve"> </v>
      </c>
      <c r="J354" t="str">
        <f t="shared" si="300"/>
        <v xml:space="preserve"> </v>
      </c>
      <c r="K354" t="str">
        <f t="shared" si="301"/>
        <v xml:space="preserve"> </v>
      </c>
      <c r="L354" t="str">
        <f t="shared" si="302"/>
        <v xml:space="preserve"> </v>
      </c>
      <c r="M354">
        <f t="shared" si="242"/>
        <v>0</v>
      </c>
      <c r="N354" t="str">
        <f t="shared" si="303"/>
        <v xml:space="preserve"> </v>
      </c>
      <c r="O354" t="str">
        <f t="shared" si="304"/>
        <v xml:space="preserve"> </v>
      </c>
      <c r="P354" t="str">
        <f t="shared" si="305"/>
        <v xml:space="preserve"> </v>
      </c>
      <c r="Q354" t="str">
        <f t="shared" si="306"/>
        <v xml:space="preserve"> </v>
      </c>
      <c r="R354" t="str">
        <f t="shared" si="307"/>
        <v xml:space="preserve"> </v>
      </c>
      <c r="S354" t="str">
        <f t="shared" si="308"/>
        <v xml:space="preserve"> </v>
      </c>
      <c r="U354">
        <f t="shared" si="243"/>
        <v>0</v>
      </c>
    </row>
    <row r="355" spans="1:21" ht="15.75" customHeight="1">
      <c r="A355" s="56" t="s">
        <v>53</v>
      </c>
      <c r="B355" s="57" t="s">
        <v>239</v>
      </c>
      <c r="C355" t="str">
        <f t="shared" si="294"/>
        <v xml:space="preserve"> </v>
      </c>
      <c r="D355" t="str">
        <f t="shared" si="295"/>
        <v xml:space="preserve"> </v>
      </c>
      <c r="E355">
        <f t="shared" si="260"/>
        <v>0</v>
      </c>
      <c r="F355" t="str">
        <f t="shared" si="296"/>
        <v xml:space="preserve"> </v>
      </c>
      <c r="G355" t="str">
        <f t="shared" si="297"/>
        <v xml:space="preserve"> </v>
      </c>
      <c r="H355" t="str">
        <f t="shared" si="298"/>
        <v xml:space="preserve"> </v>
      </c>
      <c r="I355" t="str">
        <f t="shared" si="299"/>
        <v xml:space="preserve"> </v>
      </c>
      <c r="J355" t="str">
        <f t="shared" si="300"/>
        <v xml:space="preserve"> </v>
      </c>
      <c r="K355" t="str">
        <f t="shared" si="301"/>
        <v xml:space="preserve"> </v>
      </c>
      <c r="L355" t="str">
        <f t="shared" si="302"/>
        <v xml:space="preserve"> </v>
      </c>
      <c r="M355">
        <f t="shared" si="242"/>
        <v>0</v>
      </c>
      <c r="N355" t="str">
        <f t="shared" si="303"/>
        <v xml:space="preserve"> </v>
      </c>
      <c r="O355" t="str">
        <f t="shared" si="304"/>
        <v xml:space="preserve"> </v>
      </c>
      <c r="P355" t="str">
        <f t="shared" si="305"/>
        <v xml:space="preserve"> </v>
      </c>
      <c r="Q355" t="str">
        <f t="shared" si="306"/>
        <v xml:space="preserve"> </v>
      </c>
      <c r="R355" t="str">
        <f t="shared" si="307"/>
        <v xml:space="preserve"> </v>
      </c>
      <c r="S355" t="str">
        <f t="shared" si="308"/>
        <v xml:space="preserve"> </v>
      </c>
      <c r="U355">
        <f t="shared" si="243"/>
        <v>0</v>
      </c>
    </row>
    <row r="356" spans="1:21" ht="15.75" customHeight="1">
      <c r="A356" s="56" t="s">
        <v>55</v>
      </c>
      <c r="B356" s="57" t="s">
        <v>240</v>
      </c>
      <c r="C356">
        <f t="shared" si="294"/>
        <v>0</v>
      </c>
      <c r="D356">
        <f t="shared" si="295"/>
        <v>2</v>
      </c>
      <c r="E356">
        <f t="shared" si="260"/>
        <v>2</v>
      </c>
      <c r="F356">
        <f t="shared" si="296"/>
        <v>0</v>
      </c>
      <c r="G356">
        <f t="shared" si="297"/>
        <v>0</v>
      </c>
      <c r="H356">
        <f t="shared" si="298"/>
        <v>0</v>
      </c>
      <c r="I356">
        <f t="shared" si="299"/>
        <v>0</v>
      </c>
      <c r="J356">
        <f t="shared" si="300"/>
        <v>0</v>
      </c>
      <c r="K356">
        <f t="shared" si="301"/>
        <v>2</v>
      </c>
      <c r="L356">
        <f t="shared" si="302"/>
        <v>0</v>
      </c>
      <c r="M356">
        <f t="shared" si="242"/>
        <v>2</v>
      </c>
      <c r="N356">
        <f t="shared" si="303"/>
        <v>2</v>
      </c>
      <c r="O356">
        <f t="shared" si="304"/>
        <v>0</v>
      </c>
      <c r="P356">
        <f t="shared" si="305"/>
        <v>0</v>
      </c>
      <c r="Q356">
        <f t="shared" si="306"/>
        <v>0</v>
      </c>
      <c r="R356">
        <f t="shared" si="307"/>
        <v>0</v>
      </c>
      <c r="S356">
        <f t="shared" si="308"/>
        <v>0</v>
      </c>
      <c r="U356">
        <f t="shared" si="243"/>
        <v>2</v>
      </c>
    </row>
    <row r="357" spans="1:21" ht="15.75" customHeight="1">
      <c r="A357" s="56" t="s">
        <v>57</v>
      </c>
      <c r="B357" s="57" t="s">
        <v>241</v>
      </c>
      <c r="C357">
        <f t="shared" si="294"/>
        <v>0</v>
      </c>
      <c r="D357">
        <f t="shared" si="295"/>
        <v>1</v>
      </c>
      <c r="E357">
        <f t="shared" si="260"/>
        <v>1</v>
      </c>
      <c r="F357">
        <f t="shared" si="296"/>
        <v>0</v>
      </c>
      <c r="G357">
        <f t="shared" si="297"/>
        <v>0</v>
      </c>
      <c r="H357">
        <f t="shared" si="298"/>
        <v>0</v>
      </c>
      <c r="I357">
        <f t="shared" si="299"/>
        <v>0</v>
      </c>
      <c r="J357">
        <f t="shared" si="300"/>
        <v>0</v>
      </c>
      <c r="K357">
        <f t="shared" si="301"/>
        <v>1</v>
      </c>
      <c r="L357">
        <f t="shared" si="302"/>
        <v>0</v>
      </c>
      <c r="M357">
        <f t="shared" si="242"/>
        <v>1</v>
      </c>
      <c r="N357">
        <f t="shared" si="303"/>
        <v>1</v>
      </c>
      <c r="O357">
        <f t="shared" si="304"/>
        <v>0</v>
      </c>
      <c r="P357">
        <f t="shared" si="305"/>
        <v>0</v>
      </c>
      <c r="Q357">
        <f t="shared" si="306"/>
        <v>0</v>
      </c>
      <c r="R357">
        <f t="shared" si="307"/>
        <v>0</v>
      </c>
      <c r="S357">
        <f t="shared" si="308"/>
        <v>0</v>
      </c>
      <c r="U357">
        <f t="shared" si="243"/>
        <v>1</v>
      </c>
    </row>
    <row r="358" spans="1:21" ht="15.75" customHeight="1">
      <c r="A358" s="56" t="s">
        <v>59</v>
      </c>
      <c r="B358" s="57" t="s">
        <v>242</v>
      </c>
      <c r="C358">
        <f t="shared" si="294"/>
        <v>1</v>
      </c>
      <c r="D358">
        <f t="shared" si="295"/>
        <v>0</v>
      </c>
      <c r="E358">
        <f t="shared" si="260"/>
        <v>1</v>
      </c>
      <c r="F358">
        <f t="shared" si="296"/>
        <v>1</v>
      </c>
      <c r="G358">
        <f t="shared" si="297"/>
        <v>0</v>
      </c>
      <c r="H358">
        <f t="shared" si="298"/>
        <v>0</v>
      </c>
      <c r="I358">
        <f t="shared" si="299"/>
        <v>0</v>
      </c>
      <c r="J358">
        <f t="shared" si="300"/>
        <v>0</v>
      </c>
      <c r="K358">
        <f t="shared" si="301"/>
        <v>0</v>
      </c>
      <c r="L358">
        <f t="shared" si="302"/>
        <v>0</v>
      </c>
      <c r="M358">
        <f t="shared" si="242"/>
        <v>1</v>
      </c>
      <c r="N358">
        <f t="shared" si="303"/>
        <v>0</v>
      </c>
      <c r="O358">
        <f t="shared" si="304"/>
        <v>1</v>
      </c>
      <c r="P358">
        <f t="shared" si="305"/>
        <v>0</v>
      </c>
      <c r="Q358">
        <f t="shared" si="306"/>
        <v>0</v>
      </c>
      <c r="R358">
        <f t="shared" si="307"/>
        <v>0</v>
      </c>
      <c r="S358">
        <f t="shared" si="308"/>
        <v>0</v>
      </c>
      <c r="U358">
        <f t="shared" si="243"/>
        <v>1</v>
      </c>
    </row>
    <row r="359" spans="1:21" ht="15.75" customHeight="1">
      <c r="A359" s="56" t="s">
        <v>61</v>
      </c>
      <c r="B359" s="57" t="s">
        <v>243</v>
      </c>
      <c r="C359">
        <f t="shared" si="294"/>
        <v>1</v>
      </c>
      <c r="D359">
        <f t="shared" si="295"/>
        <v>1</v>
      </c>
      <c r="E359">
        <f t="shared" si="260"/>
        <v>2</v>
      </c>
      <c r="F359">
        <f t="shared" si="296"/>
        <v>1</v>
      </c>
      <c r="G359">
        <f t="shared" si="297"/>
        <v>0</v>
      </c>
      <c r="H359">
        <f t="shared" si="298"/>
        <v>0</v>
      </c>
      <c r="I359">
        <f t="shared" si="299"/>
        <v>0</v>
      </c>
      <c r="J359">
        <f t="shared" si="300"/>
        <v>1</v>
      </c>
      <c r="K359">
        <f t="shared" si="301"/>
        <v>0</v>
      </c>
      <c r="L359">
        <f t="shared" si="302"/>
        <v>0</v>
      </c>
      <c r="M359">
        <f t="shared" si="242"/>
        <v>2</v>
      </c>
      <c r="N359">
        <f t="shared" si="303"/>
        <v>0</v>
      </c>
      <c r="O359">
        <f t="shared" si="304"/>
        <v>0</v>
      </c>
      <c r="P359">
        <f t="shared" si="305"/>
        <v>0</v>
      </c>
      <c r="Q359">
        <f t="shared" si="306"/>
        <v>0</v>
      </c>
      <c r="R359">
        <f t="shared" si="307"/>
        <v>2</v>
      </c>
      <c r="S359">
        <f t="shared" si="308"/>
        <v>0</v>
      </c>
      <c r="U359">
        <f t="shared" si="243"/>
        <v>2</v>
      </c>
    </row>
    <row r="360" spans="1:21" ht="15.75" customHeight="1">
      <c r="A360" s="59"/>
      <c r="B360" s="60" t="s">
        <v>242</v>
      </c>
      <c r="C360" s="236">
        <f>SUM(C350:C359)</f>
        <v>4</v>
      </c>
      <c r="D360" s="236">
        <f t="shared" ref="D360:U360" si="309">SUM(D350:D359)</f>
        <v>6</v>
      </c>
      <c r="E360" s="236">
        <f t="shared" si="260"/>
        <v>10</v>
      </c>
      <c r="F360" s="236">
        <f t="shared" si="309"/>
        <v>2</v>
      </c>
      <c r="G360" s="236">
        <f t="shared" si="309"/>
        <v>0</v>
      </c>
      <c r="H360" s="236">
        <f t="shared" si="309"/>
        <v>2</v>
      </c>
      <c r="I360" s="236">
        <f t="shared" si="309"/>
        <v>1</v>
      </c>
      <c r="J360" s="236">
        <f t="shared" si="309"/>
        <v>2</v>
      </c>
      <c r="K360" s="236">
        <f t="shared" si="309"/>
        <v>3</v>
      </c>
      <c r="L360" s="236">
        <f t="shared" si="309"/>
        <v>0</v>
      </c>
      <c r="M360" s="236">
        <f t="shared" si="309"/>
        <v>10</v>
      </c>
      <c r="N360" s="236">
        <f t="shared" si="309"/>
        <v>7</v>
      </c>
      <c r="O360" s="236">
        <f t="shared" si="309"/>
        <v>1</v>
      </c>
      <c r="P360" s="236">
        <f t="shared" si="309"/>
        <v>0</v>
      </c>
      <c r="Q360" s="236">
        <f t="shared" si="309"/>
        <v>0</v>
      </c>
      <c r="R360" s="236">
        <f t="shared" si="309"/>
        <v>2</v>
      </c>
      <c r="S360" s="236">
        <f t="shared" si="309"/>
        <v>0</v>
      </c>
      <c r="T360" s="236">
        <f t="shared" si="309"/>
        <v>0</v>
      </c>
      <c r="U360" s="236">
        <f t="shared" si="309"/>
        <v>10</v>
      </c>
    </row>
    <row r="361" spans="1:21" ht="15.75" customHeight="1">
      <c r="A361" s="56" t="s">
        <v>51</v>
      </c>
      <c r="B361" s="57" t="s">
        <v>244</v>
      </c>
      <c r="C361">
        <f t="shared" ref="C361:C366" si="310">IFERROR(VLOOKUP(B361,kelamin,2,0)," ")</f>
        <v>0</v>
      </c>
      <c r="D361">
        <f t="shared" ref="D361:D366" si="311">IFERROR(VLOOKUP(B361,kelamin,3,0)," ")</f>
        <v>2</v>
      </c>
      <c r="E361">
        <f t="shared" si="260"/>
        <v>2</v>
      </c>
      <c r="F361">
        <f t="shared" ref="F361:F377" si="312">IFERROR(VLOOKUP(B361,pekerjaan,10,0)," ")</f>
        <v>0</v>
      </c>
      <c r="G361">
        <f t="shared" ref="G361:G377" si="313">IFERROR(VLOOKUP(B361,pekerjaan,12,0)," ")</f>
        <v>0</v>
      </c>
      <c r="H361">
        <f t="shared" ref="H361:H377" si="314">IFERROR(VLOOKUP(B361,pekerjaan,3,0)," ")</f>
        <v>1</v>
      </c>
      <c r="I361">
        <f t="shared" ref="I361:I374" si="315">IFERROR(VLOOKUP(B361,pekerjaan,9,0)," ")</f>
        <v>0</v>
      </c>
      <c r="J361">
        <f t="shared" ref="J361:J366" si="316">IFERROR(VLOOKUP(B361,pekerjaan,8,0)," ")</f>
        <v>0</v>
      </c>
      <c r="K361">
        <f t="shared" ref="K361:K377" si="317">IFERROR(VLOOKUP(B361,pekerjaan,4,0)," ")</f>
        <v>1</v>
      </c>
      <c r="L361">
        <f t="shared" ref="L361:L377" si="318">IFERROR(VLOOKUP(B361,pekerjaan,11,0)," ")</f>
        <v>0</v>
      </c>
      <c r="M361">
        <f t="shared" si="242"/>
        <v>2</v>
      </c>
      <c r="N361">
        <f t="shared" ref="N361:N366" si="319">IFERROR(VLOOKUP(B361,sekolah,5,0)," ")</f>
        <v>1</v>
      </c>
      <c r="O361">
        <f t="shared" ref="O361:O366" si="320">IFERROR(VLOOKUP(B361,sekolah,7,0)," ")</f>
        <v>0</v>
      </c>
      <c r="P361">
        <f t="shared" ref="P361:P366" si="321">IFERROR(VLOOKUP(B361,sekolah,6,0)," ")</f>
        <v>0</v>
      </c>
      <c r="Q361">
        <f t="shared" ref="Q361:Q377" si="322">IFERROR(VLOOKUP(B361,sekolah,2,0)," ")</f>
        <v>0</v>
      </c>
      <c r="R361">
        <f t="shared" ref="R361:R377" si="323">IFERROR(VLOOKUP(B361,sekolah,3,0)," ")</f>
        <v>1</v>
      </c>
      <c r="S361">
        <f t="shared" ref="S361:S377" si="324">IFERROR(VLOOKUP(B361,sekolah,4,0)," ")</f>
        <v>0</v>
      </c>
      <c r="U361">
        <f t="shared" si="243"/>
        <v>2</v>
      </c>
    </row>
    <row r="362" spans="1:21" ht="15.75" customHeight="1">
      <c r="A362" s="56" t="s">
        <v>53</v>
      </c>
      <c r="B362" s="57" t="s">
        <v>245</v>
      </c>
      <c r="C362" t="str">
        <f t="shared" si="310"/>
        <v xml:space="preserve"> </v>
      </c>
      <c r="D362" t="str">
        <f t="shared" si="311"/>
        <v xml:space="preserve"> </v>
      </c>
      <c r="E362">
        <f t="shared" si="260"/>
        <v>0</v>
      </c>
      <c r="F362" t="str">
        <f t="shared" si="312"/>
        <v xml:space="preserve"> </v>
      </c>
      <c r="G362" t="str">
        <f t="shared" si="313"/>
        <v xml:space="preserve"> </v>
      </c>
      <c r="H362" t="str">
        <f t="shared" si="314"/>
        <v xml:space="preserve"> </v>
      </c>
      <c r="I362" t="str">
        <f t="shared" si="315"/>
        <v xml:space="preserve"> </v>
      </c>
      <c r="J362" t="str">
        <f t="shared" si="316"/>
        <v xml:space="preserve"> </v>
      </c>
      <c r="K362" t="str">
        <f t="shared" si="317"/>
        <v xml:space="preserve"> </v>
      </c>
      <c r="L362" t="str">
        <f t="shared" si="318"/>
        <v xml:space="preserve"> </v>
      </c>
      <c r="M362">
        <f t="shared" si="242"/>
        <v>0</v>
      </c>
      <c r="N362" t="str">
        <f t="shared" si="319"/>
        <v xml:space="preserve"> </v>
      </c>
      <c r="O362" t="str">
        <f t="shared" si="320"/>
        <v xml:space="preserve"> </v>
      </c>
      <c r="P362" t="str">
        <f t="shared" si="321"/>
        <v xml:space="preserve"> </v>
      </c>
      <c r="Q362" t="str">
        <f t="shared" si="322"/>
        <v xml:space="preserve"> </v>
      </c>
      <c r="R362" t="str">
        <f t="shared" si="323"/>
        <v xml:space="preserve"> </v>
      </c>
      <c r="S362" t="str">
        <f t="shared" si="324"/>
        <v xml:space="preserve"> </v>
      </c>
      <c r="U362">
        <f t="shared" si="243"/>
        <v>0</v>
      </c>
    </row>
    <row r="363" spans="1:21" ht="15.75" customHeight="1">
      <c r="A363" s="56" t="s">
        <v>55</v>
      </c>
      <c r="B363" s="57" t="s">
        <v>246</v>
      </c>
      <c r="C363" t="str">
        <f t="shared" si="310"/>
        <v xml:space="preserve"> </v>
      </c>
      <c r="D363" t="str">
        <f t="shared" si="311"/>
        <v xml:space="preserve"> </v>
      </c>
      <c r="E363">
        <f t="shared" si="260"/>
        <v>0</v>
      </c>
      <c r="F363" t="str">
        <f t="shared" si="312"/>
        <v xml:space="preserve"> </v>
      </c>
      <c r="G363" t="str">
        <f t="shared" si="313"/>
        <v xml:space="preserve"> </v>
      </c>
      <c r="H363" t="str">
        <f t="shared" si="314"/>
        <v xml:space="preserve"> </v>
      </c>
      <c r="I363" t="str">
        <f t="shared" si="315"/>
        <v xml:space="preserve"> </v>
      </c>
      <c r="J363" t="str">
        <f t="shared" si="316"/>
        <v xml:space="preserve"> </v>
      </c>
      <c r="K363" t="str">
        <f t="shared" si="317"/>
        <v xml:space="preserve"> </v>
      </c>
      <c r="L363" t="str">
        <f t="shared" si="318"/>
        <v xml:space="preserve"> </v>
      </c>
      <c r="M363">
        <f t="shared" si="242"/>
        <v>0</v>
      </c>
      <c r="N363" t="str">
        <f t="shared" si="319"/>
        <v xml:space="preserve"> </v>
      </c>
      <c r="O363" t="str">
        <f t="shared" si="320"/>
        <v xml:space="preserve"> </v>
      </c>
      <c r="P363" t="str">
        <f t="shared" si="321"/>
        <v xml:space="preserve"> </v>
      </c>
      <c r="Q363" t="str">
        <f t="shared" si="322"/>
        <v xml:space="preserve"> </v>
      </c>
      <c r="R363" t="str">
        <f t="shared" si="323"/>
        <v xml:space="preserve"> </v>
      </c>
      <c r="S363" t="str">
        <f t="shared" si="324"/>
        <v xml:space="preserve"> </v>
      </c>
      <c r="U363">
        <f t="shared" si="243"/>
        <v>0</v>
      </c>
    </row>
    <row r="364" spans="1:21" ht="15.75" customHeight="1">
      <c r="A364" s="56" t="s">
        <v>57</v>
      </c>
      <c r="B364" s="57" t="s">
        <v>247</v>
      </c>
      <c r="C364" t="str">
        <f t="shared" si="310"/>
        <v xml:space="preserve"> </v>
      </c>
      <c r="D364" t="str">
        <f t="shared" si="311"/>
        <v xml:space="preserve"> </v>
      </c>
      <c r="E364">
        <f t="shared" si="260"/>
        <v>0</v>
      </c>
      <c r="F364" t="str">
        <f t="shared" si="312"/>
        <v xml:space="preserve"> </v>
      </c>
      <c r="G364" t="str">
        <f t="shared" si="313"/>
        <v xml:space="preserve"> </v>
      </c>
      <c r="H364" t="str">
        <f t="shared" si="314"/>
        <v xml:space="preserve"> </v>
      </c>
      <c r="I364" t="str">
        <f t="shared" si="315"/>
        <v xml:space="preserve"> </v>
      </c>
      <c r="J364" t="str">
        <f t="shared" si="316"/>
        <v xml:space="preserve"> </v>
      </c>
      <c r="K364" t="str">
        <f t="shared" si="317"/>
        <v xml:space="preserve"> </v>
      </c>
      <c r="L364" t="str">
        <f t="shared" si="318"/>
        <v xml:space="preserve"> </v>
      </c>
      <c r="M364">
        <f t="shared" ref="M364:M427" si="325">SUM(F364:L364)</f>
        <v>0</v>
      </c>
      <c r="N364" t="str">
        <f t="shared" si="319"/>
        <v xml:space="preserve"> </v>
      </c>
      <c r="O364" t="str">
        <f t="shared" si="320"/>
        <v xml:space="preserve"> </v>
      </c>
      <c r="P364" t="str">
        <f t="shared" si="321"/>
        <v xml:space="preserve"> </v>
      </c>
      <c r="Q364" t="str">
        <f t="shared" si="322"/>
        <v xml:space="preserve"> </v>
      </c>
      <c r="R364" t="str">
        <f t="shared" si="323"/>
        <v xml:space="preserve"> </v>
      </c>
      <c r="S364" t="str">
        <f t="shared" si="324"/>
        <v xml:space="preserve"> </v>
      </c>
      <c r="U364">
        <f t="shared" ref="U364:U427" si="326">SUM(N364:T364)</f>
        <v>0</v>
      </c>
    </row>
    <row r="365" spans="1:21" ht="15.75" customHeight="1">
      <c r="A365" s="56" t="s">
        <v>59</v>
      </c>
      <c r="B365" s="57" t="s">
        <v>248</v>
      </c>
      <c r="C365">
        <f t="shared" si="310"/>
        <v>0</v>
      </c>
      <c r="D365">
        <f t="shared" si="311"/>
        <v>3</v>
      </c>
      <c r="E365">
        <f t="shared" si="260"/>
        <v>3</v>
      </c>
      <c r="F365">
        <f t="shared" si="312"/>
        <v>0</v>
      </c>
      <c r="G365">
        <f t="shared" si="313"/>
        <v>0</v>
      </c>
      <c r="H365">
        <f t="shared" si="314"/>
        <v>2</v>
      </c>
      <c r="I365">
        <f t="shared" si="315"/>
        <v>0</v>
      </c>
      <c r="J365">
        <f t="shared" si="316"/>
        <v>1</v>
      </c>
      <c r="K365">
        <f t="shared" si="317"/>
        <v>0</v>
      </c>
      <c r="L365">
        <f t="shared" si="318"/>
        <v>0</v>
      </c>
      <c r="M365">
        <f t="shared" si="325"/>
        <v>3</v>
      </c>
      <c r="N365">
        <f t="shared" si="319"/>
        <v>1</v>
      </c>
      <c r="O365">
        <f t="shared" si="320"/>
        <v>0</v>
      </c>
      <c r="P365">
        <f t="shared" si="321"/>
        <v>2</v>
      </c>
      <c r="Q365">
        <f t="shared" si="322"/>
        <v>0</v>
      </c>
      <c r="R365">
        <f t="shared" si="323"/>
        <v>0</v>
      </c>
      <c r="S365">
        <f t="shared" si="324"/>
        <v>0</v>
      </c>
      <c r="U365">
        <f t="shared" si="326"/>
        <v>3</v>
      </c>
    </row>
    <row r="366" spans="1:21" ht="15.75" customHeight="1">
      <c r="A366" s="56" t="s">
        <v>61</v>
      </c>
      <c r="B366" s="57" t="s">
        <v>249</v>
      </c>
      <c r="C366">
        <f t="shared" si="310"/>
        <v>2</v>
      </c>
      <c r="D366">
        <f t="shared" si="311"/>
        <v>3</v>
      </c>
      <c r="E366">
        <f t="shared" si="260"/>
        <v>5</v>
      </c>
      <c r="F366">
        <f t="shared" si="312"/>
        <v>3</v>
      </c>
      <c r="G366">
        <f t="shared" si="313"/>
        <v>0</v>
      </c>
      <c r="H366">
        <f t="shared" si="314"/>
        <v>1</v>
      </c>
      <c r="I366">
        <f t="shared" si="315"/>
        <v>0</v>
      </c>
      <c r="J366">
        <f t="shared" si="316"/>
        <v>0</v>
      </c>
      <c r="K366">
        <f t="shared" si="317"/>
        <v>0</v>
      </c>
      <c r="L366">
        <f t="shared" si="318"/>
        <v>1</v>
      </c>
      <c r="M366">
        <f t="shared" si="325"/>
        <v>5</v>
      </c>
      <c r="N366">
        <f t="shared" si="319"/>
        <v>0</v>
      </c>
      <c r="O366">
        <f t="shared" si="320"/>
        <v>0</v>
      </c>
      <c r="P366">
        <f t="shared" si="321"/>
        <v>1</v>
      </c>
      <c r="Q366">
        <f t="shared" si="322"/>
        <v>1</v>
      </c>
      <c r="R366">
        <f t="shared" si="323"/>
        <v>2</v>
      </c>
      <c r="S366">
        <f t="shared" si="324"/>
        <v>1</v>
      </c>
      <c r="U366">
        <f t="shared" si="326"/>
        <v>5</v>
      </c>
    </row>
    <row r="367" spans="1:21" ht="15.75" customHeight="1">
      <c r="A367" s="56" t="s">
        <v>63</v>
      </c>
      <c r="B367" s="57" t="s">
        <v>250</v>
      </c>
      <c r="C367">
        <v>4</v>
      </c>
      <c r="D367">
        <v>5</v>
      </c>
      <c r="E367">
        <f t="shared" si="260"/>
        <v>9</v>
      </c>
      <c r="F367">
        <f t="shared" si="312"/>
        <v>0</v>
      </c>
      <c r="G367">
        <f t="shared" si="313"/>
        <v>0</v>
      </c>
      <c r="H367">
        <f t="shared" si="314"/>
        <v>2</v>
      </c>
      <c r="I367">
        <f t="shared" si="315"/>
        <v>0</v>
      </c>
      <c r="J367">
        <v>7</v>
      </c>
      <c r="K367">
        <f t="shared" si="317"/>
        <v>0</v>
      </c>
      <c r="L367">
        <f t="shared" si="318"/>
        <v>0</v>
      </c>
      <c r="M367">
        <f t="shared" si="325"/>
        <v>9</v>
      </c>
      <c r="N367">
        <v>3</v>
      </c>
      <c r="O367">
        <v>2</v>
      </c>
      <c r="P367">
        <v>4</v>
      </c>
      <c r="Q367">
        <f t="shared" si="322"/>
        <v>0</v>
      </c>
      <c r="R367">
        <f t="shared" si="323"/>
        <v>0</v>
      </c>
      <c r="S367">
        <f t="shared" si="324"/>
        <v>0</v>
      </c>
      <c r="U367">
        <f t="shared" si="326"/>
        <v>9</v>
      </c>
    </row>
    <row r="368" spans="1:21" ht="15.75" customHeight="1">
      <c r="A368" s="56" t="s">
        <v>65</v>
      </c>
      <c r="B368" s="57" t="s">
        <v>251</v>
      </c>
      <c r="C368" t="str">
        <f t="shared" ref="C368:C374" si="327">IFERROR(VLOOKUP(B368,kelamin,2,0)," ")</f>
        <v xml:space="preserve"> </v>
      </c>
      <c r="D368" t="str">
        <f t="shared" ref="D368:D377" si="328">IFERROR(VLOOKUP(B368,kelamin,3,0)," ")</f>
        <v xml:space="preserve"> </v>
      </c>
      <c r="E368">
        <f t="shared" si="260"/>
        <v>0</v>
      </c>
      <c r="F368" t="str">
        <f t="shared" si="312"/>
        <v xml:space="preserve"> </v>
      </c>
      <c r="G368" t="str">
        <f t="shared" si="313"/>
        <v xml:space="preserve"> </v>
      </c>
      <c r="H368" t="str">
        <f t="shared" si="314"/>
        <v xml:space="preserve"> </v>
      </c>
      <c r="I368" t="str">
        <f t="shared" si="315"/>
        <v xml:space="preserve"> </v>
      </c>
      <c r="J368" t="str">
        <f t="shared" ref="J368:J377" si="329">IFERROR(VLOOKUP(B368,pekerjaan,8,0)," ")</f>
        <v xml:space="preserve"> </v>
      </c>
      <c r="K368" t="str">
        <f t="shared" si="317"/>
        <v xml:space="preserve"> </v>
      </c>
      <c r="L368" t="str">
        <f t="shared" si="318"/>
        <v xml:space="preserve"> </v>
      </c>
      <c r="M368">
        <f t="shared" si="325"/>
        <v>0</v>
      </c>
      <c r="N368" t="str">
        <f t="shared" ref="N368:N374" si="330">IFERROR(VLOOKUP(B368,sekolah,5,0)," ")</f>
        <v xml:space="preserve"> </v>
      </c>
      <c r="O368" t="str">
        <f t="shared" ref="O368:O377" si="331">IFERROR(VLOOKUP(B368,sekolah,7,0)," ")</f>
        <v xml:space="preserve"> </v>
      </c>
      <c r="P368" t="str">
        <f t="shared" ref="P368:P377" si="332">IFERROR(VLOOKUP(B368,sekolah,6,0)," ")</f>
        <v xml:space="preserve"> </v>
      </c>
      <c r="Q368" t="str">
        <f t="shared" si="322"/>
        <v xml:space="preserve"> </v>
      </c>
      <c r="R368" t="str">
        <f t="shared" si="323"/>
        <v xml:space="preserve"> </v>
      </c>
      <c r="S368" t="str">
        <f t="shared" si="324"/>
        <v xml:space="preserve"> </v>
      </c>
      <c r="U368">
        <f t="shared" si="326"/>
        <v>0</v>
      </c>
    </row>
    <row r="369" spans="1:21" ht="15.75" customHeight="1">
      <c r="A369" s="56" t="s">
        <v>109</v>
      </c>
      <c r="B369" s="57" t="s">
        <v>252</v>
      </c>
      <c r="C369" t="str">
        <f t="shared" si="327"/>
        <v xml:space="preserve"> </v>
      </c>
      <c r="D369" t="str">
        <f t="shared" si="328"/>
        <v xml:space="preserve"> </v>
      </c>
      <c r="E369">
        <f t="shared" si="260"/>
        <v>0</v>
      </c>
      <c r="F369" t="str">
        <f t="shared" si="312"/>
        <v xml:space="preserve"> </v>
      </c>
      <c r="G369" t="str">
        <f t="shared" si="313"/>
        <v xml:space="preserve"> </v>
      </c>
      <c r="H369" t="str">
        <f t="shared" si="314"/>
        <v xml:space="preserve"> </v>
      </c>
      <c r="I369" t="str">
        <f t="shared" si="315"/>
        <v xml:space="preserve"> </v>
      </c>
      <c r="J369" t="str">
        <f t="shared" si="329"/>
        <v xml:space="preserve"> </v>
      </c>
      <c r="K369" t="str">
        <f t="shared" si="317"/>
        <v xml:space="preserve"> </v>
      </c>
      <c r="L369" t="str">
        <f t="shared" si="318"/>
        <v xml:space="preserve"> </v>
      </c>
      <c r="M369">
        <f t="shared" si="325"/>
        <v>0</v>
      </c>
      <c r="N369" t="str">
        <f t="shared" si="330"/>
        <v xml:space="preserve"> </v>
      </c>
      <c r="O369" t="str">
        <f t="shared" si="331"/>
        <v xml:space="preserve"> </v>
      </c>
      <c r="P369" t="str">
        <f t="shared" si="332"/>
        <v xml:space="preserve"> </v>
      </c>
      <c r="Q369" t="str">
        <f t="shared" si="322"/>
        <v xml:space="preserve"> </v>
      </c>
      <c r="R369" t="str">
        <f t="shared" si="323"/>
        <v xml:space="preserve"> </v>
      </c>
      <c r="S369" t="str">
        <f t="shared" si="324"/>
        <v xml:space="preserve"> </v>
      </c>
      <c r="U369">
        <f t="shared" si="326"/>
        <v>0</v>
      </c>
    </row>
    <row r="370" spans="1:21" ht="15.75" customHeight="1">
      <c r="A370" s="56" t="s">
        <v>111</v>
      </c>
      <c r="B370" s="57" t="s">
        <v>253</v>
      </c>
      <c r="C370">
        <f t="shared" si="327"/>
        <v>1</v>
      </c>
      <c r="D370">
        <f t="shared" si="328"/>
        <v>1</v>
      </c>
      <c r="E370">
        <f t="shared" si="260"/>
        <v>2</v>
      </c>
      <c r="F370">
        <f t="shared" si="312"/>
        <v>0</v>
      </c>
      <c r="G370">
        <f t="shared" si="313"/>
        <v>0</v>
      </c>
      <c r="H370">
        <f t="shared" si="314"/>
        <v>1</v>
      </c>
      <c r="I370">
        <f t="shared" si="315"/>
        <v>1</v>
      </c>
      <c r="J370">
        <f t="shared" si="329"/>
        <v>0</v>
      </c>
      <c r="K370">
        <f t="shared" si="317"/>
        <v>0</v>
      </c>
      <c r="L370">
        <f t="shared" si="318"/>
        <v>0</v>
      </c>
      <c r="M370">
        <f t="shared" si="325"/>
        <v>2</v>
      </c>
      <c r="N370">
        <f t="shared" si="330"/>
        <v>2</v>
      </c>
      <c r="O370">
        <f t="shared" si="331"/>
        <v>0</v>
      </c>
      <c r="P370">
        <f t="shared" si="332"/>
        <v>0</v>
      </c>
      <c r="Q370">
        <f t="shared" si="322"/>
        <v>0</v>
      </c>
      <c r="R370">
        <f t="shared" si="323"/>
        <v>0</v>
      </c>
      <c r="S370">
        <f t="shared" si="324"/>
        <v>0</v>
      </c>
      <c r="U370">
        <f t="shared" si="326"/>
        <v>2</v>
      </c>
    </row>
    <row r="371" spans="1:21" ht="15.75" customHeight="1">
      <c r="A371" s="56" t="s">
        <v>168</v>
      </c>
      <c r="B371" s="57" t="s">
        <v>254</v>
      </c>
      <c r="C371">
        <f t="shared" si="327"/>
        <v>2</v>
      </c>
      <c r="D371">
        <f t="shared" si="328"/>
        <v>1</v>
      </c>
      <c r="E371">
        <f t="shared" si="260"/>
        <v>3</v>
      </c>
      <c r="F371">
        <f t="shared" si="312"/>
        <v>1</v>
      </c>
      <c r="G371">
        <f t="shared" si="313"/>
        <v>0</v>
      </c>
      <c r="H371">
        <f t="shared" si="314"/>
        <v>0</v>
      </c>
      <c r="I371">
        <f t="shared" si="315"/>
        <v>1</v>
      </c>
      <c r="J371">
        <f t="shared" si="329"/>
        <v>1</v>
      </c>
      <c r="K371">
        <f t="shared" si="317"/>
        <v>0</v>
      </c>
      <c r="L371">
        <f t="shared" si="318"/>
        <v>0</v>
      </c>
      <c r="M371">
        <f t="shared" si="325"/>
        <v>3</v>
      </c>
      <c r="N371">
        <f t="shared" si="330"/>
        <v>1</v>
      </c>
      <c r="O371">
        <f t="shared" si="331"/>
        <v>0</v>
      </c>
      <c r="P371">
        <f t="shared" si="332"/>
        <v>1</v>
      </c>
      <c r="Q371">
        <f t="shared" si="322"/>
        <v>1</v>
      </c>
      <c r="R371">
        <f t="shared" si="323"/>
        <v>0</v>
      </c>
      <c r="S371">
        <f t="shared" si="324"/>
        <v>0</v>
      </c>
      <c r="U371">
        <f t="shared" si="326"/>
        <v>3</v>
      </c>
    </row>
    <row r="372" spans="1:21" ht="15.75" customHeight="1">
      <c r="A372" s="56" t="s">
        <v>170</v>
      </c>
      <c r="B372" s="57" t="s">
        <v>255</v>
      </c>
      <c r="C372" t="str">
        <f t="shared" si="327"/>
        <v xml:space="preserve"> </v>
      </c>
      <c r="D372" t="str">
        <f t="shared" si="328"/>
        <v xml:space="preserve"> </v>
      </c>
      <c r="E372">
        <f t="shared" si="260"/>
        <v>0</v>
      </c>
      <c r="F372" t="str">
        <f t="shared" si="312"/>
        <v xml:space="preserve"> </v>
      </c>
      <c r="G372" t="str">
        <f t="shared" si="313"/>
        <v xml:space="preserve"> </v>
      </c>
      <c r="H372" t="str">
        <f t="shared" si="314"/>
        <v xml:space="preserve"> </v>
      </c>
      <c r="I372" t="str">
        <f t="shared" si="315"/>
        <v xml:space="preserve"> </v>
      </c>
      <c r="J372" t="str">
        <f t="shared" si="329"/>
        <v xml:space="preserve"> </v>
      </c>
      <c r="K372" t="str">
        <f t="shared" si="317"/>
        <v xml:space="preserve"> </v>
      </c>
      <c r="L372" t="str">
        <f t="shared" si="318"/>
        <v xml:space="preserve"> </v>
      </c>
      <c r="M372">
        <f t="shared" si="325"/>
        <v>0</v>
      </c>
      <c r="N372" t="str">
        <f t="shared" si="330"/>
        <v xml:space="preserve"> </v>
      </c>
      <c r="O372" t="str">
        <f t="shared" si="331"/>
        <v xml:space="preserve"> </v>
      </c>
      <c r="P372" t="str">
        <f t="shared" si="332"/>
        <v xml:space="preserve"> </v>
      </c>
      <c r="Q372" t="str">
        <f t="shared" si="322"/>
        <v xml:space="preserve"> </v>
      </c>
      <c r="R372" t="str">
        <f t="shared" si="323"/>
        <v xml:space="preserve"> </v>
      </c>
      <c r="S372" t="str">
        <f t="shared" si="324"/>
        <v xml:space="preserve"> </v>
      </c>
      <c r="U372">
        <f t="shared" si="326"/>
        <v>0</v>
      </c>
    </row>
    <row r="373" spans="1:21" ht="15.75" customHeight="1">
      <c r="A373" s="56" t="s">
        <v>172</v>
      </c>
      <c r="B373" s="57" t="s">
        <v>256</v>
      </c>
      <c r="C373" t="str">
        <f t="shared" si="327"/>
        <v xml:space="preserve"> </v>
      </c>
      <c r="D373" t="str">
        <f t="shared" si="328"/>
        <v xml:space="preserve"> </v>
      </c>
      <c r="E373">
        <f t="shared" si="260"/>
        <v>0</v>
      </c>
      <c r="F373" t="str">
        <f t="shared" si="312"/>
        <v xml:space="preserve"> </v>
      </c>
      <c r="G373" t="str">
        <f t="shared" si="313"/>
        <v xml:space="preserve"> </v>
      </c>
      <c r="H373" t="str">
        <f t="shared" si="314"/>
        <v xml:space="preserve"> </v>
      </c>
      <c r="I373" t="str">
        <f t="shared" si="315"/>
        <v xml:space="preserve"> </v>
      </c>
      <c r="J373" t="str">
        <f t="shared" si="329"/>
        <v xml:space="preserve"> </v>
      </c>
      <c r="K373" t="str">
        <f t="shared" si="317"/>
        <v xml:space="preserve"> </v>
      </c>
      <c r="L373" t="str">
        <f t="shared" si="318"/>
        <v xml:space="preserve"> </v>
      </c>
      <c r="M373">
        <f t="shared" si="325"/>
        <v>0</v>
      </c>
      <c r="N373" t="str">
        <f t="shared" si="330"/>
        <v xml:space="preserve"> </v>
      </c>
      <c r="O373" t="str">
        <f t="shared" si="331"/>
        <v xml:space="preserve"> </v>
      </c>
      <c r="P373" t="str">
        <f t="shared" si="332"/>
        <v xml:space="preserve"> </v>
      </c>
      <c r="Q373" t="str">
        <f t="shared" si="322"/>
        <v xml:space="preserve"> </v>
      </c>
      <c r="R373" t="str">
        <f t="shared" si="323"/>
        <v xml:space="preserve"> </v>
      </c>
      <c r="S373" t="str">
        <f t="shared" si="324"/>
        <v xml:space="preserve"> </v>
      </c>
      <c r="U373">
        <f t="shared" si="326"/>
        <v>0</v>
      </c>
    </row>
    <row r="374" spans="1:21" ht="15.75" customHeight="1">
      <c r="A374" s="56" t="s">
        <v>230</v>
      </c>
      <c r="B374" s="57" t="s">
        <v>257</v>
      </c>
      <c r="C374" t="str">
        <f t="shared" si="327"/>
        <v xml:space="preserve"> </v>
      </c>
      <c r="D374" t="str">
        <f t="shared" si="328"/>
        <v xml:space="preserve"> </v>
      </c>
      <c r="E374">
        <f t="shared" si="260"/>
        <v>0</v>
      </c>
      <c r="F374" t="str">
        <f t="shared" si="312"/>
        <v xml:space="preserve"> </v>
      </c>
      <c r="G374" t="str">
        <f t="shared" si="313"/>
        <v xml:space="preserve"> </v>
      </c>
      <c r="H374" t="str">
        <f t="shared" si="314"/>
        <v xml:space="preserve"> </v>
      </c>
      <c r="I374" t="str">
        <f t="shared" si="315"/>
        <v xml:space="preserve"> </v>
      </c>
      <c r="J374" t="str">
        <f t="shared" si="329"/>
        <v xml:space="preserve"> </v>
      </c>
      <c r="K374" t="str">
        <f t="shared" si="317"/>
        <v xml:space="preserve"> </v>
      </c>
      <c r="L374" t="str">
        <f t="shared" si="318"/>
        <v xml:space="preserve"> </v>
      </c>
      <c r="M374">
        <f t="shared" si="325"/>
        <v>0</v>
      </c>
      <c r="N374" t="str">
        <f t="shared" si="330"/>
        <v xml:space="preserve"> </v>
      </c>
      <c r="O374" t="str">
        <f t="shared" si="331"/>
        <v xml:space="preserve"> </v>
      </c>
      <c r="P374" t="str">
        <f t="shared" si="332"/>
        <v xml:space="preserve"> </v>
      </c>
      <c r="Q374" t="str">
        <f t="shared" si="322"/>
        <v xml:space="preserve"> </v>
      </c>
      <c r="R374" t="str">
        <f t="shared" si="323"/>
        <v xml:space="preserve"> </v>
      </c>
      <c r="S374" t="str">
        <f t="shared" si="324"/>
        <v xml:space="preserve"> </v>
      </c>
      <c r="U374">
        <f t="shared" si="326"/>
        <v>0</v>
      </c>
    </row>
    <row r="375" spans="1:21" ht="15.75" customHeight="1">
      <c r="A375" s="56" t="s">
        <v>232</v>
      </c>
      <c r="B375" s="57" t="s">
        <v>164</v>
      </c>
      <c r="C375">
        <v>1</v>
      </c>
      <c r="D375">
        <f t="shared" si="328"/>
        <v>3</v>
      </c>
      <c r="E375">
        <f t="shared" si="260"/>
        <v>4</v>
      </c>
      <c r="F375">
        <f t="shared" si="312"/>
        <v>0</v>
      </c>
      <c r="G375">
        <f t="shared" si="313"/>
        <v>0</v>
      </c>
      <c r="H375">
        <f t="shared" si="314"/>
        <v>1</v>
      </c>
      <c r="I375">
        <v>1</v>
      </c>
      <c r="J375">
        <f t="shared" si="329"/>
        <v>1</v>
      </c>
      <c r="K375">
        <f t="shared" si="317"/>
        <v>1</v>
      </c>
      <c r="L375">
        <f t="shared" si="318"/>
        <v>0</v>
      </c>
      <c r="M375">
        <f t="shared" si="325"/>
        <v>4</v>
      </c>
      <c r="N375">
        <v>2</v>
      </c>
      <c r="O375">
        <f t="shared" si="331"/>
        <v>2</v>
      </c>
      <c r="P375">
        <f t="shared" si="332"/>
        <v>0</v>
      </c>
      <c r="Q375">
        <f t="shared" si="322"/>
        <v>0</v>
      </c>
      <c r="R375">
        <f t="shared" si="323"/>
        <v>0</v>
      </c>
      <c r="S375">
        <f t="shared" si="324"/>
        <v>0</v>
      </c>
      <c r="U375">
        <f t="shared" si="326"/>
        <v>4</v>
      </c>
    </row>
    <row r="376" spans="1:21" ht="15.75" customHeight="1">
      <c r="A376" s="56" t="s">
        <v>258</v>
      </c>
      <c r="B376" s="57" t="s">
        <v>259</v>
      </c>
      <c r="C376" t="str">
        <f>IFERROR(VLOOKUP(B376,kelamin,2,0)," ")</f>
        <v xml:space="preserve"> </v>
      </c>
      <c r="D376" t="str">
        <f t="shared" si="328"/>
        <v xml:space="preserve"> </v>
      </c>
      <c r="E376">
        <f t="shared" si="260"/>
        <v>0</v>
      </c>
      <c r="F376" t="str">
        <f t="shared" si="312"/>
        <v xml:space="preserve"> </v>
      </c>
      <c r="G376" t="str">
        <f t="shared" si="313"/>
        <v xml:space="preserve"> </v>
      </c>
      <c r="H376" t="str">
        <f t="shared" si="314"/>
        <v xml:space="preserve"> </v>
      </c>
      <c r="I376" t="str">
        <f>IFERROR(VLOOKUP(B376,pekerjaan,9,0)," ")</f>
        <v xml:space="preserve"> </v>
      </c>
      <c r="J376" t="str">
        <f t="shared" si="329"/>
        <v xml:space="preserve"> </v>
      </c>
      <c r="K376" t="str">
        <f t="shared" si="317"/>
        <v xml:space="preserve"> </v>
      </c>
      <c r="L376" t="str">
        <f t="shared" si="318"/>
        <v xml:space="preserve"> </v>
      </c>
      <c r="M376">
        <f t="shared" si="325"/>
        <v>0</v>
      </c>
      <c r="N376" t="str">
        <f>IFERROR(VLOOKUP(B376,sekolah,5,0)," ")</f>
        <v xml:space="preserve"> </v>
      </c>
      <c r="O376" t="str">
        <f t="shared" si="331"/>
        <v xml:space="preserve"> </v>
      </c>
      <c r="P376" t="str">
        <f t="shared" si="332"/>
        <v xml:space="preserve"> </v>
      </c>
      <c r="Q376" t="str">
        <f t="shared" si="322"/>
        <v xml:space="preserve"> </v>
      </c>
      <c r="R376" t="str">
        <f t="shared" si="323"/>
        <v xml:space="preserve"> </v>
      </c>
      <c r="S376" t="str">
        <f t="shared" si="324"/>
        <v xml:space="preserve"> </v>
      </c>
      <c r="U376">
        <f t="shared" si="326"/>
        <v>0</v>
      </c>
    </row>
    <row r="377" spans="1:21" ht="15.75" customHeight="1">
      <c r="A377" s="56" t="s">
        <v>260</v>
      </c>
      <c r="B377" s="57" t="s">
        <v>261</v>
      </c>
      <c r="C377" t="str">
        <f>IFERROR(VLOOKUP(B377,kelamin,2,0)," ")</f>
        <v xml:space="preserve"> </v>
      </c>
      <c r="D377" t="str">
        <f t="shared" si="328"/>
        <v xml:space="preserve"> </v>
      </c>
      <c r="E377">
        <f t="shared" si="260"/>
        <v>0</v>
      </c>
      <c r="F377" t="str">
        <f t="shared" si="312"/>
        <v xml:space="preserve"> </v>
      </c>
      <c r="G377" t="str">
        <f t="shared" si="313"/>
        <v xml:space="preserve"> </v>
      </c>
      <c r="H377" t="str">
        <f t="shared" si="314"/>
        <v xml:space="preserve"> </v>
      </c>
      <c r="I377" t="str">
        <f>IFERROR(VLOOKUP(B377,pekerjaan,9,0)," ")</f>
        <v xml:space="preserve"> </v>
      </c>
      <c r="J377" t="str">
        <f t="shared" si="329"/>
        <v xml:space="preserve"> </v>
      </c>
      <c r="K377" t="str">
        <f t="shared" si="317"/>
        <v xml:space="preserve"> </v>
      </c>
      <c r="L377" t="str">
        <f t="shared" si="318"/>
        <v xml:space="preserve"> </v>
      </c>
      <c r="M377">
        <f t="shared" si="325"/>
        <v>0</v>
      </c>
      <c r="N377" t="str">
        <f>IFERROR(VLOOKUP(B377,sekolah,5,0)," ")</f>
        <v xml:space="preserve"> </v>
      </c>
      <c r="O377" t="str">
        <f t="shared" si="331"/>
        <v xml:space="preserve"> </v>
      </c>
      <c r="P377" t="str">
        <f t="shared" si="332"/>
        <v xml:space="preserve"> </v>
      </c>
      <c r="Q377" t="str">
        <f t="shared" si="322"/>
        <v xml:space="preserve"> </v>
      </c>
      <c r="R377" t="str">
        <f t="shared" si="323"/>
        <v xml:space="preserve"> </v>
      </c>
      <c r="S377" t="str">
        <f t="shared" si="324"/>
        <v xml:space="preserve"> </v>
      </c>
      <c r="U377">
        <f t="shared" si="326"/>
        <v>0</v>
      </c>
    </row>
    <row r="378" spans="1:21" ht="15.75" customHeight="1">
      <c r="A378" s="59"/>
      <c r="B378" s="60" t="s">
        <v>244</v>
      </c>
      <c r="C378" s="236">
        <f>SUM(C361:C377)</f>
        <v>10</v>
      </c>
      <c r="D378" s="236">
        <f t="shared" ref="D378:U378" si="333">SUM(D361:D377)</f>
        <v>18</v>
      </c>
      <c r="E378" s="236">
        <f t="shared" si="260"/>
        <v>28</v>
      </c>
      <c r="F378" s="236">
        <f t="shared" si="333"/>
        <v>4</v>
      </c>
      <c r="G378" s="236">
        <f t="shared" si="333"/>
        <v>0</v>
      </c>
      <c r="H378" s="236">
        <f t="shared" si="333"/>
        <v>8</v>
      </c>
      <c r="I378" s="236">
        <f t="shared" si="333"/>
        <v>3</v>
      </c>
      <c r="J378" s="236">
        <f t="shared" si="333"/>
        <v>10</v>
      </c>
      <c r="K378" s="236">
        <f t="shared" si="333"/>
        <v>2</v>
      </c>
      <c r="L378" s="236">
        <f t="shared" si="333"/>
        <v>1</v>
      </c>
      <c r="M378" s="236">
        <f t="shared" si="333"/>
        <v>28</v>
      </c>
      <c r="N378" s="236">
        <f t="shared" si="333"/>
        <v>10</v>
      </c>
      <c r="O378" s="236">
        <f t="shared" si="333"/>
        <v>4</v>
      </c>
      <c r="P378" s="236">
        <f t="shared" si="333"/>
        <v>8</v>
      </c>
      <c r="Q378" s="236">
        <f t="shared" si="333"/>
        <v>2</v>
      </c>
      <c r="R378" s="236">
        <f t="shared" si="333"/>
        <v>3</v>
      </c>
      <c r="S378" s="236">
        <f t="shared" si="333"/>
        <v>1</v>
      </c>
      <c r="T378" s="236">
        <f t="shared" si="333"/>
        <v>0</v>
      </c>
      <c r="U378" s="236">
        <f t="shared" si="333"/>
        <v>28</v>
      </c>
    </row>
    <row r="379" spans="1:21" ht="15.75" customHeight="1">
      <c r="A379" s="56" t="s">
        <v>43</v>
      </c>
      <c r="B379" s="57" t="s">
        <v>262</v>
      </c>
      <c r="C379" t="str">
        <f t="shared" ref="C379:C387" si="334">IFERROR(VLOOKUP(B379,kelamin,2,0)," ")</f>
        <v xml:space="preserve"> </v>
      </c>
      <c r="D379" t="str">
        <f t="shared" ref="D379:D387" si="335">IFERROR(VLOOKUP(B379,kelamin,3,0)," ")</f>
        <v xml:space="preserve"> </v>
      </c>
      <c r="E379">
        <f t="shared" ref="E379:E432" si="336">SUM(C379:D379)</f>
        <v>0</v>
      </c>
      <c r="F379" t="str">
        <f t="shared" ref="F379:F387" si="337">IFERROR(VLOOKUP(B379,pekerjaan,10,0)," ")</f>
        <v xml:space="preserve"> </v>
      </c>
      <c r="G379" t="str">
        <f t="shared" ref="G379:G391" si="338">IFERROR(VLOOKUP(B379,pekerjaan,12,0)," ")</f>
        <v xml:space="preserve"> </v>
      </c>
      <c r="H379" t="str">
        <f t="shared" ref="H379:H389" si="339">IFERROR(VLOOKUP(B379,pekerjaan,3,0)," ")</f>
        <v xml:space="preserve"> </v>
      </c>
      <c r="I379" t="str">
        <f t="shared" ref="I379:I387" si="340">IFERROR(VLOOKUP(B379,pekerjaan,9,0)," ")</f>
        <v xml:space="preserve"> </v>
      </c>
      <c r="J379" t="str">
        <f t="shared" ref="J379:J391" si="341">IFERROR(VLOOKUP(B379,pekerjaan,8,0)," ")</f>
        <v xml:space="preserve"> </v>
      </c>
      <c r="K379" t="str">
        <f t="shared" ref="K379:K387" si="342">IFERROR(VLOOKUP(B379,pekerjaan,4,0)," ")</f>
        <v xml:space="preserve"> </v>
      </c>
      <c r="L379" t="str">
        <f t="shared" ref="L379:L391" si="343">IFERROR(VLOOKUP(B379,pekerjaan,11,0)," ")</f>
        <v xml:space="preserve"> </v>
      </c>
      <c r="M379">
        <f t="shared" si="325"/>
        <v>0</v>
      </c>
      <c r="N379" t="str">
        <f t="shared" ref="N379:N387" si="344">IFERROR(VLOOKUP(B379,sekolah,5,0)," ")</f>
        <v xml:space="preserve"> </v>
      </c>
      <c r="O379" t="str">
        <f t="shared" ref="O379:O387" si="345">IFERROR(VLOOKUP(B379,sekolah,7,0)," ")</f>
        <v xml:space="preserve"> </v>
      </c>
      <c r="P379" t="str">
        <f t="shared" ref="P379:P387" si="346">IFERROR(VLOOKUP(B379,sekolah,6,0)," ")</f>
        <v xml:space="preserve"> </v>
      </c>
      <c r="Q379" t="str">
        <f t="shared" ref="Q379:Q391" si="347">IFERROR(VLOOKUP(B379,sekolah,2,0)," ")</f>
        <v xml:space="preserve"> </v>
      </c>
      <c r="R379" t="str">
        <f t="shared" ref="R379:R387" si="348">IFERROR(VLOOKUP(B379,sekolah,3,0)," ")</f>
        <v xml:space="preserve"> </v>
      </c>
      <c r="S379" t="str">
        <f t="shared" ref="S379:S391" si="349">IFERROR(VLOOKUP(B379,sekolah,4,0)," ")</f>
        <v xml:space="preserve"> </v>
      </c>
      <c r="U379">
        <f t="shared" si="326"/>
        <v>0</v>
      </c>
    </row>
    <row r="380" spans="1:21" ht="15.75" customHeight="1">
      <c r="A380" s="56" t="s">
        <v>45</v>
      </c>
      <c r="B380" s="57" t="s">
        <v>263</v>
      </c>
      <c r="C380" t="str">
        <f t="shared" si="334"/>
        <v xml:space="preserve"> </v>
      </c>
      <c r="D380" t="str">
        <f t="shared" si="335"/>
        <v xml:space="preserve"> </v>
      </c>
      <c r="E380">
        <f t="shared" si="336"/>
        <v>0</v>
      </c>
      <c r="F380" t="str">
        <f t="shared" si="337"/>
        <v xml:space="preserve"> </v>
      </c>
      <c r="G380" t="str">
        <f t="shared" si="338"/>
        <v xml:space="preserve"> </v>
      </c>
      <c r="H380" t="str">
        <f t="shared" si="339"/>
        <v xml:space="preserve"> </v>
      </c>
      <c r="I380" t="str">
        <f t="shared" si="340"/>
        <v xml:space="preserve"> </v>
      </c>
      <c r="J380" t="str">
        <f t="shared" si="341"/>
        <v xml:space="preserve"> </v>
      </c>
      <c r="K380" t="str">
        <f t="shared" si="342"/>
        <v xml:space="preserve"> </v>
      </c>
      <c r="L380" t="str">
        <f t="shared" si="343"/>
        <v xml:space="preserve"> </v>
      </c>
      <c r="M380">
        <f t="shared" si="325"/>
        <v>0</v>
      </c>
      <c r="N380" t="str">
        <f t="shared" si="344"/>
        <v xml:space="preserve"> </v>
      </c>
      <c r="O380" t="str">
        <f t="shared" si="345"/>
        <v xml:space="preserve"> </v>
      </c>
      <c r="P380" t="str">
        <f t="shared" si="346"/>
        <v xml:space="preserve"> </v>
      </c>
      <c r="Q380" t="str">
        <f t="shared" si="347"/>
        <v xml:space="preserve"> </v>
      </c>
      <c r="R380" t="str">
        <f t="shared" si="348"/>
        <v xml:space="preserve"> </v>
      </c>
      <c r="S380" t="str">
        <f t="shared" si="349"/>
        <v xml:space="preserve"> </v>
      </c>
      <c r="U380">
        <f t="shared" si="326"/>
        <v>0</v>
      </c>
    </row>
    <row r="381" spans="1:21" ht="15.75" customHeight="1">
      <c r="A381" s="56" t="s">
        <v>47</v>
      </c>
      <c r="B381" s="57" t="s">
        <v>264</v>
      </c>
      <c r="C381" t="str">
        <f t="shared" si="334"/>
        <v xml:space="preserve"> </v>
      </c>
      <c r="D381" t="str">
        <f t="shared" si="335"/>
        <v xml:space="preserve"> </v>
      </c>
      <c r="E381">
        <f t="shared" si="336"/>
        <v>0</v>
      </c>
      <c r="F381" t="str">
        <f t="shared" si="337"/>
        <v xml:space="preserve"> </v>
      </c>
      <c r="G381" t="str">
        <f t="shared" si="338"/>
        <v xml:space="preserve"> </v>
      </c>
      <c r="H381" t="str">
        <f t="shared" si="339"/>
        <v xml:space="preserve"> </v>
      </c>
      <c r="I381" t="str">
        <f t="shared" si="340"/>
        <v xml:space="preserve"> </v>
      </c>
      <c r="J381" t="str">
        <f t="shared" si="341"/>
        <v xml:space="preserve"> </v>
      </c>
      <c r="K381" t="str">
        <f t="shared" si="342"/>
        <v xml:space="preserve"> </v>
      </c>
      <c r="L381" t="str">
        <f t="shared" si="343"/>
        <v xml:space="preserve"> </v>
      </c>
      <c r="M381">
        <f t="shared" si="325"/>
        <v>0</v>
      </c>
      <c r="N381" t="str">
        <f t="shared" si="344"/>
        <v xml:space="preserve"> </v>
      </c>
      <c r="O381" t="str">
        <f t="shared" si="345"/>
        <v xml:space="preserve"> </v>
      </c>
      <c r="P381" t="str">
        <f t="shared" si="346"/>
        <v xml:space="preserve"> </v>
      </c>
      <c r="Q381" t="str">
        <f t="shared" si="347"/>
        <v xml:space="preserve"> </v>
      </c>
      <c r="R381" t="str">
        <f t="shared" si="348"/>
        <v xml:space="preserve"> </v>
      </c>
      <c r="S381" t="str">
        <f t="shared" si="349"/>
        <v xml:space="preserve"> </v>
      </c>
      <c r="U381">
        <f t="shared" si="326"/>
        <v>0</v>
      </c>
    </row>
    <row r="382" spans="1:21" ht="15.75" customHeight="1">
      <c r="A382" s="56" t="s">
        <v>49</v>
      </c>
      <c r="B382" s="57" t="s">
        <v>265</v>
      </c>
      <c r="C382" t="str">
        <f t="shared" si="334"/>
        <v xml:space="preserve"> </v>
      </c>
      <c r="D382" t="str">
        <f t="shared" si="335"/>
        <v xml:space="preserve"> </v>
      </c>
      <c r="E382">
        <f t="shared" si="336"/>
        <v>0</v>
      </c>
      <c r="F382" t="str">
        <f t="shared" si="337"/>
        <v xml:space="preserve"> </v>
      </c>
      <c r="G382" t="str">
        <f t="shared" si="338"/>
        <v xml:space="preserve"> </v>
      </c>
      <c r="H382" t="str">
        <f t="shared" si="339"/>
        <v xml:space="preserve"> </v>
      </c>
      <c r="I382" t="str">
        <f t="shared" si="340"/>
        <v xml:space="preserve"> </v>
      </c>
      <c r="J382" t="str">
        <f t="shared" si="341"/>
        <v xml:space="preserve"> </v>
      </c>
      <c r="K382" t="str">
        <f t="shared" si="342"/>
        <v xml:space="preserve"> </v>
      </c>
      <c r="L382" t="str">
        <f t="shared" si="343"/>
        <v xml:space="preserve"> </v>
      </c>
      <c r="M382">
        <f t="shared" si="325"/>
        <v>0</v>
      </c>
      <c r="N382" t="str">
        <f t="shared" si="344"/>
        <v xml:space="preserve"> </v>
      </c>
      <c r="O382" t="str">
        <f t="shared" si="345"/>
        <v xml:space="preserve"> </v>
      </c>
      <c r="P382" t="str">
        <f t="shared" si="346"/>
        <v xml:space="preserve"> </v>
      </c>
      <c r="Q382" t="str">
        <f t="shared" si="347"/>
        <v xml:space="preserve"> </v>
      </c>
      <c r="R382" t="str">
        <f t="shared" si="348"/>
        <v xml:space="preserve"> </v>
      </c>
      <c r="S382" t="str">
        <f t="shared" si="349"/>
        <v xml:space="preserve"> </v>
      </c>
      <c r="U382">
        <f t="shared" si="326"/>
        <v>0</v>
      </c>
    </row>
    <row r="383" spans="1:21" ht="15.75" customHeight="1">
      <c r="A383" s="56" t="s">
        <v>51</v>
      </c>
      <c r="B383" s="57" t="s">
        <v>266</v>
      </c>
      <c r="C383" t="str">
        <f t="shared" si="334"/>
        <v xml:space="preserve"> </v>
      </c>
      <c r="D383" t="str">
        <f t="shared" si="335"/>
        <v xml:space="preserve"> </v>
      </c>
      <c r="E383">
        <f t="shared" si="336"/>
        <v>0</v>
      </c>
      <c r="F383" t="str">
        <f t="shared" si="337"/>
        <v xml:space="preserve"> </v>
      </c>
      <c r="G383" t="str">
        <f t="shared" si="338"/>
        <v xml:space="preserve"> </v>
      </c>
      <c r="H383" t="str">
        <f t="shared" si="339"/>
        <v xml:space="preserve"> </v>
      </c>
      <c r="I383" t="str">
        <f t="shared" si="340"/>
        <v xml:space="preserve"> </v>
      </c>
      <c r="J383" t="str">
        <f t="shared" si="341"/>
        <v xml:space="preserve"> </v>
      </c>
      <c r="K383" t="str">
        <f t="shared" si="342"/>
        <v xml:space="preserve"> </v>
      </c>
      <c r="L383" t="str">
        <f t="shared" si="343"/>
        <v xml:space="preserve"> </v>
      </c>
      <c r="M383">
        <f t="shared" si="325"/>
        <v>0</v>
      </c>
      <c r="N383" t="str">
        <f t="shared" si="344"/>
        <v xml:space="preserve"> </v>
      </c>
      <c r="O383" t="str">
        <f t="shared" si="345"/>
        <v xml:space="preserve"> </v>
      </c>
      <c r="P383" t="str">
        <f t="shared" si="346"/>
        <v xml:space="preserve"> </v>
      </c>
      <c r="Q383" t="str">
        <f t="shared" si="347"/>
        <v xml:space="preserve"> </v>
      </c>
      <c r="R383" t="str">
        <f t="shared" si="348"/>
        <v xml:space="preserve"> </v>
      </c>
      <c r="S383" t="str">
        <f t="shared" si="349"/>
        <v xml:space="preserve"> </v>
      </c>
      <c r="U383">
        <f t="shared" si="326"/>
        <v>0</v>
      </c>
    </row>
    <row r="384" spans="1:21" ht="15.75" customHeight="1">
      <c r="A384" s="56" t="s">
        <v>53</v>
      </c>
      <c r="B384" s="57" t="s">
        <v>267</v>
      </c>
      <c r="C384">
        <f t="shared" si="334"/>
        <v>3</v>
      </c>
      <c r="D384">
        <f t="shared" si="335"/>
        <v>4</v>
      </c>
      <c r="E384">
        <f t="shared" si="336"/>
        <v>7</v>
      </c>
      <c r="F384">
        <f t="shared" si="337"/>
        <v>3</v>
      </c>
      <c r="G384">
        <f t="shared" si="338"/>
        <v>0</v>
      </c>
      <c r="H384">
        <f t="shared" si="339"/>
        <v>0</v>
      </c>
      <c r="I384">
        <f t="shared" si="340"/>
        <v>1</v>
      </c>
      <c r="J384">
        <f t="shared" si="341"/>
        <v>2</v>
      </c>
      <c r="K384">
        <f t="shared" si="342"/>
        <v>1</v>
      </c>
      <c r="L384">
        <f t="shared" si="343"/>
        <v>0</v>
      </c>
      <c r="M384">
        <f t="shared" si="325"/>
        <v>7</v>
      </c>
      <c r="N384">
        <f t="shared" si="344"/>
        <v>2</v>
      </c>
      <c r="O384">
        <f t="shared" si="345"/>
        <v>0</v>
      </c>
      <c r="P384">
        <f t="shared" si="346"/>
        <v>2</v>
      </c>
      <c r="Q384">
        <f t="shared" si="347"/>
        <v>3</v>
      </c>
      <c r="R384">
        <f t="shared" si="348"/>
        <v>0</v>
      </c>
      <c r="S384">
        <f t="shared" si="349"/>
        <v>0</v>
      </c>
      <c r="U384">
        <f t="shared" si="326"/>
        <v>7</v>
      </c>
    </row>
    <row r="385" spans="1:21" ht="15.75" customHeight="1">
      <c r="A385" s="56" t="s">
        <v>55</v>
      </c>
      <c r="B385" s="57" t="s">
        <v>268</v>
      </c>
      <c r="C385" t="str">
        <f t="shared" si="334"/>
        <v xml:space="preserve"> </v>
      </c>
      <c r="D385" t="str">
        <f t="shared" si="335"/>
        <v xml:space="preserve"> </v>
      </c>
      <c r="E385">
        <f t="shared" si="336"/>
        <v>0</v>
      </c>
      <c r="F385" t="str">
        <f t="shared" si="337"/>
        <v xml:space="preserve"> </v>
      </c>
      <c r="G385" t="str">
        <f t="shared" si="338"/>
        <v xml:space="preserve"> </v>
      </c>
      <c r="H385" t="str">
        <f t="shared" si="339"/>
        <v xml:space="preserve"> </v>
      </c>
      <c r="I385" t="str">
        <f t="shared" si="340"/>
        <v xml:space="preserve"> </v>
      </c>
      <c r="J385" t="str">
        <f t="shared" si="341"/>
        <v xml:space="preserve"> </v>
      </c>
      <c r="K385" t="str">
        <f t="shared" si="342"/>
        <v xml:space="preserve"> </v>
      </c>
      <c r="L385" t="str">
        <f t="shared" si="343"/>
        <v xml:space="preserve"> </v>
      </c>
      <c r="M385">
        <f t="shared" si="325"/>
        <v>0</v>
      </c>
      <c r="N385" t="str">
        <f t="shared" si="344"/>
        <v xml:space="preserve"> </v>
      </c>
      <c r="O385" t="str">
        <f t="shared" si="345"/>
        <v xml:space="preserve"> </v>
      </c>
      <c r="P385" t="str">
        <f t="shared" si="346"/>
        <v xml:space="preserve"> </v>
      </c>
      <c r="Q385" t="str">
        <f t="shared" si="347"/>
        <v xml:space="preserve"> </v>
      </c>
      <c r="R385" t="str">
        <f t="shared" si="348"/>
        <v xml:space="preserve"> </v>
      </c>
      <c r="S385" t="str">
        <f t="shared" si="349"/>
        <v xml:space="preserve"> </v>
      </c>
      <c r="U385">
        <f t="shared" si="326"/>
        <v>0</v>
      </c>
    </row>
    <row r="386" spans="1:21" ht="15.75" customHeight="1">
      <c r="A386" s="56" t="s">
        <v>57</v>
      </c>
      <c r="B386" s="57" t="s">
        <v>269</v>
      </c>
      <c r="C386" t="str">
        <f t="shared" si="334"/>
        <v xml:space="preserve"> </v>
      </c>
      <c r="D386" t="str">
        <f t="shared" si="335"/>
        <v xml:space="preserve"> </v>
      </c>
      <c r="E386">
        <f t="shared" si="336"/>
        <v>0</v>
      </c>
      <c r="F386" t="str">
        <f t="shared" si="337"/>
        <v xml:space="preserve"> </v>
      </c>
      <c r="G386" t="str">
        <f t="shared" si="338"/>
        <v xml:space="preserve"> </v>
      </c>
      <c r="H386" t="str">
        <f t="shared" si="339"/>
        <v xml:space="preserve"> </v>
      </c>
      <c r="I386" t="str">
        <f t="shared" si="340"/>
        <v xml:space="preserve"> </v>
      </c>
      <c r="J386" t="str">
        <f t="shared" si="341"/>
        <v xml:space="preserve"> </v>
      </c>
      <c r="K386" t="str">
        <f t="shared" si="342"/>
        <v xml:space="preserve"> </v>
      </c>
      <c r="L386" t="str">
        <f t="shared" si="343"/>
        <v xml:space="preserve"> </v>
      </c>
      <c r="M386">
        <f t="shared" si="325"/>
        <v>0</v>
      </c>
      <c r="N386" t="str">
        <f t="shared" si="344"/>
        <v xml:space="preserve"> </v>
      </c>
      <c r="O386" t="str">
        <f t="shared" si="345"/>
        <v xml:space="preserve"> </v>
      </c>
      <c r="P386" t="str">
        <f t="shared" si="346"/>
        <v xml:space="preserve"> </v>
      </c>
      <c r="Q386" t="str">
        <f t="shared" si="347"/>
        <v xml:space="preserve"> </v>
      </c>
      <c r="R386" t="str">
        <f t="shared" si="348"/>
        <v xml:space="preserve"> </v>
      </c>
      <c r="S386" t="str">
        <f t="shared" si="349"/>
        <v xml:space="preserve"> </v>
      </c>
      <c r="U386">
        <f t="shared" si="326"/>
        <v>0</v>
      </c>
    </row>
    <row r="387" spans="1:21" ht="15.75" customHeight="1">
      <c r="A387" s="56" t="s">
        <v>59</v>
      </c>
      <c r="B387" s="57" t="s">
        <v>270</v>
      </c>
      <c r="C387" t="str">
        <f t="shared" si="334"/>
        <v xml:space="preserve"> </v>
      </c>
      <c r="D387" t="str">
        <f t="shared" si="335"/>
        <v xml:space="preserve"> </v>
      </c>
      <c r="E387">
        <f t="shared" si="336"/>
        <v>0</v>
      </c>
      <c r="F387" t="str">
        <f t="shared" si="337"/>
        <v xml:space="preserve"> </v>
      </c>
      <c r="G387" t="str">
        <f t="shared" si="338"/>
        <v xml:space="preserve"> </v>
      </c>
      <c r="H387" t="str">
        <f t="shared" si="339"/>
        <v xml:space="preserve"> </v>
      </c>
      <c r="I387" t="str">
        <f t="shared" si="340"/>
        <v xml:space="preserve"> </v>
      </c>
      <c r="J387" t="str">
        <f t="shared" si="341"/>
        <v xml:space="preserve"> </v>
      </c>
      <c r="K387" t="str">
        <f t="shared" si="342"/>
        <v xml:space="preserve"> </v>
      </c>
      <c r="L387" t="str">
        <f t="shared" si="343"/>
        <v xml:space="preserve"> </v>
      </c>
      <c r="M387">
        <f t="shared" si="325"/>
        <v>0</v>
      </c>
      <c r="N387" t="str">
        <f t="shared" si="344"/>
        <v xml:space="preserve"> </v>
      </c>
      <c r="O387" t="str">
        <f t="shared" si="345"/>
        <v xml:space="preserve"> </v>
      </c>
      <c r="P387" t="str">
        <f t="shared" si="346"/>
        <v xml:space="preserve"> </v>
      </c>
      <c r="Q387" t="str">
        <f t="shared" si="347"/>
        <v xml:space="preserve"> </v>
      </c>
      <c r="R387" t="str">
        <f t="shared" si="348"/>
        <v xml:space="preserve"> </v>
      </c>
      <c r="S387" t="str">
        <f t="shared" si="349"/>
        <v xml:space="preserve"> </v>
      </c>
      <c r="U387">
        <f t="shared" si="326"/>
        <v>0</v>
      </c>
    </row>
    <row r="388" spans="1:21" ht="15.75" customHeight="1">
      <c r="A388" s="56" t="s">
        <v>61</v>
      </c>
      <c r="B388" s="57" t="s">
        <v>204</v>
      </c>
      <c r="C388">
        <v>1</v>
      </c>
      <c r="D388">
        <v>1</v>
      </c>
      <c r="E388">
        <f t="shared" si="336"/>
        <v>2</v>
      </c>
      <c r="F388">
        <v>2</v>
      </c>
      <c r="G388">
        <f t="shared" si="338"/>
        <v>0</v>
      </c>
      <c r="H388">
        <f t="shared" si="339"/>
        <v>0</v>
      </c>
      <c r="I388">
        <v>0</v>
      </c>
      <c r="J388">
        <f t="shared" si="341"/>
        <v>0</v>
      </c>
      <c r="K388">
        <v>0</v>
      </c>
      <c r="L388">
        <f t="shared" si="343"/>
        <v>0</v>
      </c>
      <c r="M388">
        <f t="shared" si="325"/>
        <v>2</v>
      </c>
      <c r="N388">
        <v>0</v>
      </c>
      <c r="O388">
        <v>0</v>
      </c>
      <c r="P388">
        <v>0</v>
      </c>
      <c r="Q388">
        <f t="shared" si="347"/>
        <v>0</v>
      </c>
      <c r="R388">
        <v>2</v>
      </c>
      <c r="S388">
        <f t="shared" si="349"/>
        <v>0</v>
      </c>
      <c r="U388">
        <f t="shared" si="326"/>
        <v>2</v>
      </c>
    </row>
    <row r="389" spans="1:21" ht="15.75" customHeight="1">
      <c r="A389" s="56" t="s">
        <v>63</v>
      </c>
      <c r="B389" s="57" t="s">
        <v>271</v>
      </c>
      <c r="C389">
        <f>IFERROR(VLOOKUP(B389,kelamin,2,0)," ")</f>
        <v>1</v>
      </c>
      <c r="D389">
        <f>IFERROR(VLOOKUP(B389,kelamin,3,0)," ")</f>
        <v>1</v>
      </c>
      <c r="E389">
        <f t="shared" si="336"/>
        <v>2</v>
      </c>
      <c r="F389">
        <f>IFERROR(VLOOKUP(B389,pekerjaan,10,0)," ")</f>
        <v>2</v>
      </c>
      <c r="G389">
        <f t="shared" si="338"/>
        <v>0</v>
      </c>
      <c r="H389">
        <f t="shared" si="339"/>
        <v>0</v>
      </c>
      <c r="I389">
        <f>IFERROR(VLOOKUP(B389,pekerjaan,9,0)," ")</f>
        <v>0</v>
      </c>
      <c r="J389">
        <f t="shared" si="341"/>
        <v>0</v>
      </c>
      <c r="K389">
        <f>IFERROR(VLOOKUP(B389,pekerjaan,4,0)," ")</f>
        <v>0</v>
      </c>
      <c r="L389">
        <f t="shared" si="343"/>
        <v>0</v>
      </c>
      <c r="M389">
        <f t="shared" si="325"/>
        <v>2</v>
      </c>
      <c r="N389">
        <f>IFERROR(VLOOKUP(B389,sekolah,5,0)," ")</f>
        <v>0</v>
      </c>
      <c r="O389">
        <f>IFERROR(VLOOKUP(B389,sekolah,7,0)," ")</f>
        <v>0</v>
      </c>
      <c r="P389">
        <f>IFERROR(VLOOKUP(B389,sekolah,6,0)," ")</f>
        <v>0</v>
      </c>
      <c r="Q389">
        <f t="shared" si="347"/>
        <v>1</v>
      </c>
      <c r="R389">
        <f>IFERROR(VLOOKUP(B389,sekolah,3,0)," ")</f>
        <v>1</v>
      </c>
      <c r="S389">
        <f t="shared" si="349"/>
        <v>0</v>
      </c>
      <c r="U389">
        <f t="shared" si="326"/>
        <v>2</v>
      </c>
    </row>
    <row r="390" spans="1:21" ht="15.75" customHeight="1">
      <c r="A390" s="56" t="s">
        <v>65</v>
      </c>
      <c r="B390" s="57" t="s">
        <v>272</v>
      </c>
      <c r="C390" t="str">
        <f>IFERROR(VLOOKUP(B390,kelamin,2,0)," ")</f>
        <v xml:space="preserve"> </v>
      </c>
      <c r="D390">
        <v>1</v>
      </c>
      <c r="E390">
        <f t="shared" si="336"/>
        <v>1</v>
      </c>
      <c r="F390" t="str">
        <f>IFERROR(VLOOKUP(B390,pekerjaan,10,0)," ")</f>
        <v xml:space="preserve"> </v>
      </c>
      <c r="G390" t="str">
        <f t="shared" si="338"/>
        <v xml:space="preserve"> </v>
      </c>
      <c r="H390">
        <v>1</v>
      </c>
      <c r="I390" t="str">
        <f>IFERROR(VLOOKUP(B390,pekerjaan,9,0)," ")</f>
        <v xml:space="preserve"> </v>
      </c>
      <c r="J390" t="str">
        <f t="shared" si="341"/>
        <v xml:space="preserve"> </v>
      </c>
      <c r="K390" t="str">
        <f>IFERROR(VLOOKUP(B390,pekerjaan,4,0)," ")</f>
        <v xml:space="preserve"> </v>
      </c>
      <c r="L390" t="str">
        <f t="shared" si="343"/>
        <v xml:space="preserve"> </v>
      </c>
      <c r="M390">
        <f t="shared" si="325"/>
        <v>1</v>
      </c>
      <c r="N390">
        <v>1</v>
      </c>
      <c r="O390" t="str">
        <f>IFERROR(VLOOKUP(B390,sekolah,7,0)," ")</f>
        <v xml:space="preserve"> </v>
      </c>
      <c r="P390" t="str">
        <f>IFERROR(VLOOKUP(B390,sekolah,6,0)," ")</f>
        <v xml:space="preserve"> </v>
      </c>
      <c r="Q390" t="str">
        <f t="shared" si="347"/>
        <v xml:space="preserve"> </v>
      </c>
      <c r="R390" t="str">
        <f>IFERROR(VLOOKUP(B390,sekolah,3,0)," ")</f>
        <v xml:space="preserve"> </v>
      </c>
      <c r="S390" t="str">
        <f t="shared" si="349"/>
        <v xml:space="preserve"> </v>
      </c>
      <c r="U390">
        <f t="shared" si="326"/>
        <v>1</v>
      </c>
    </row>
    <row r="391" spans="1:21" ht="15.75" customHeight="1">
      <c r="A391" s="56" t="s">
        <v>67</v>
      </c>
      <c r="B391" s="57" t="s">
        <v>273</v>
      </c>
      <c r="C391" t="str">
        <f>IFERROR(VLOOKUP(B391,kelamin,2,0)," ")</f>
        <v xml:space="preserve"> </v>
      </c>
      <c r="D391" t="str">
        <f>IFERROR(VLOOKUP(B391,kelamin,3,0)," ")</f>
        <v xml:space="preserve"> </v>
      </c>
      <c r="E391">
        <f t="shared" si="336"/>
        <v>0</v>
      </c>
      <c r="F391" t="str">
        <f>IFERROR(VLOOKUP(B391,pekerjaan,10,0)," ")</f>
        <v xml:space="preserve"> </v>
      </c>
      <c r="G391" t="str">
        <f t="shared" si="338"/>
        <v xml:space="preserve"> </v>
      </c>
      <c r="H391" t="str">
        <f>IFERROR(VLOOKUP(B391,pekerjaan,3,0)," ")</f>
        <v xml:space="preserve"> </v>
      </c>
      <c r="I391" t="str">
        <f>IFERROR(VLOOKUP(B391,pekerjaan,9,0)," ")</f>
        <v xml:space="preserve"> </v>
      </c>
      <c r="J391" t="str">
        <f t="shared" si="341"/>
        <v xml:space="preserve"> </v>
      </c>
      <c r="K391" t="str">
        <f>IFERROR(VLOOKUP(B391,pekerjaan,4,0)," ")</f>
        <v xml:space="preserve"> </v>
      </c>
      <c r="L391" t="str">
        <f t="shared" si="343"/>
        <v xml:space="preserve"> </v>
      </c>
      <c r="M391">
        <f t="shared" si="325"/>
        <v>0</v>
      </c>
      <c r="N391" t="str">
        <f>IFERROR(VLOOKUP(B391,sekolah,5,0)," ")</f>
        <v xml:space="preserve"> </v>
      </c>
      <c r="O391" t="str">
        <f>IFERROR(VLOOKUP(B391,sekolah,7,0)," ")</f>
        <v xml:space="preserve"> </v>
      </c>
      <c r="P391" t="str">
        <f>IFERROR(VLOOKUP(B391,sekolah,6,0)," ")</f>
        <v xml:space="preserve"> </v>
      </c>
      <c r="Q391" t="str">
        <f t="shared" si="347"/>
        <v xml:space="preserve"> </v>
      </c>
      <c r="R391" t="str">
        <f>IFERROR(VLOOKUP(B391,sekolah,3,0)," ")</f>
        <v xml:space="preserve"> </v>
      </c>
      <c r="S391" t="str">
        <f t="shared" si="349"/>
        <v xml:space="preserve"> </v>
      </c>
      <c r="U391">
        <f t="shared" si="326"/>
        <v>0</v>
      </c>
    </row>
    <row r="392" spans="1:21" ht="15.75" customHeight="1">
      <c r="A392" s="59"/>
      <c r="B392" s="60" t="s">
        <v>268</v>
      </c>
      <c r="C392" s="236">
        <f>SUM(C379:C391)</f>
        <v>5</v>
      </c>
      <c r="D392" s="236">
        <f t="shared" ref="D392:U392" si="350">SUM(D379:D391)</f>
        <v>7</v>
      </c>
      <c r="E392" s="236">
        <f t="shared" si="336"/>
        <v>12</v>
      </c>
      <c r="F392" s="236">
        <f t="shared" si="350"/>
        <v>7</v>
      </c>
      <c r="G392" s="236">
        <f t="shared" si="350"/>
        <v>0</v>
      </c>
      <c r="H392" s="236">
        <f t="shared" si="350"/>
        <v>1</v>
      </c>
      <c r="I392" s="236">
        <f t="shared" si="350"/>
        <v>1</v>
      </c>
      <c r="J392" s="236">
        <f t="shared" si="350"/>
        <v>2</v>
      </c>
      <c r="K392" s="236">
        <f t="shared" si="350"/>
        <v>1</v>
      </c>
      <c r="L392" s="236">
        <f t="shared" si="350"/>
        <v>0</v>
      </c>
      <c r="M392" s="236">
        <f t="shared" si="350"/>
        <v>12</v>
      </c>
      <c r="N392" s="236">
        <f t="shared" si="350"/>
        <v>3</v>
      </c>
      <c r="O392" s="236">
        <f t="shared" si="350"/>
        <v>0</v>
      </c>
      <c r="P392" s="236">
        <f t="shared" si="350"/>
        <v>2</v>
      </c>
      <c r="Q392" s="236">
        <f t="shared" si="350"/>
        <v>4</v>
      </c>
      <c r="R392" s="236">
        <f t="shared" si="350"/>
        <v>3</v>
      </c>
      <c r="S392" s="236">
        <f t="shared" si="350"/>
        <v>0</v>
      </c>
      <c r="T392" s="236">
        <f t="shared" si="350"/>
        <v>0</v>
      </c>
      <c r="U392" s="236">
        <f t="shared" si="350"/>
        <v>12</v>
      </c>
    </row>
    <row r="393" spans="1:21" ht="15.75" customHeight="1">
      <c r="A393" s="56" t="s">
        <v>43</v>
      </c>
      <c r="B393" s="57" t="s">
        <v>274</v>
      </c>
      <c r="C393" t="str">
        <f t="shared" ref="C393:C401" si="351">IFERROR(VLOOKUP(B393,kelamin,2,0)," ")</f>
        <v xml:space="preserve"> </v>
      </c>
      <c r="D393" t="str">
        <f t="shared" ref="D393:D413" si="352">IFERROR(VLOOKUP(B393,kelamin,3,0)," ")</f>
        <v xml:space="preserve"> </v>
      </c>
      <c r="E393">
        <f t="shared" si="336"/>
        <v>0</v>
      </c>
      <c r="F393" t="str">
        <f t="shared" ref="F393:F401" si="353">IFERROR(VLOOKUP(B393,pekerjaan,10,0)," ")</f>
        <v xml:space="preserve"> </v>
      </c>
      <c r="G393" t="str">
        <f t="shared" ref="G393:G413" si="354">IFERROR(VLOOKUP(B393,pekerjaan,12,0)," ")</f>
        <v xml:space="preserve"> </v>
      </c>
      <c r="H393" t="str">
        <f t="shared" ref="H393:H413" si="355">IFERROR(VLOOKUP(B393,pekerjaan,3,0)," ")</f>
        <v xml:space="preserve"> </v>
      </c>
      <c r="I393" t="str">
        <f t="shared" ref="I393:I413" si="356">IFERROR(VLOOKUP(B393,pekerjaan,9,0)," ")</f>
        <v xml:space="preserve"> </v>
      </c>
      <c r="J393" t="str">
        <f t="shared" ref="J393:J413" si="357">IFERROR(VLOOKUP(B393,pekerjaan,8,0)," ")</f>
        <v xml:space="preserve"> </v>
      </c>
      <c r="K393" t="str">
        <f t="shared" ref="K393:K413" si="358">IFERROR(VLOOKUP(B393,pekerjaan,4,0)," ")</f>
        <v xml:space="preserve"> </v>
      </c>
      <c r="L393" t="str">
        <f t="shared" ref="L393:L413" si="359">IFERROR(VLOOKUP(B393,pekerjaan,11,0)," ")</f>
        <v xml:space="preserve"> </v>
      </c>
      <c r="M393">
        <f t="shared" si="325"/>
        <v>0</v>
      </c>
      <c r="N393" t="str">
        <f t="shared" ref="N393:N413" si="360">IFERROR(VLOOKUP(B393,sekolah,5,0)," ")</f>
        <v xml:space="preserve"> </v>
      </c>
      <c r="O393" t="str">
        <f t="shared" ref="O393:O413" si="361">IFERROR(VLOOKUP(B393,sekolah,7,0)," ")</f>
        <v xml:space="preserve"> </v>
      </c>
      <c r="P393" t="str">
        <f t="shared" ref="P393:P413" si="362">IFERROR(VLOOKUP(B393,sekolah,6,0)," ")</f>
        <v xml:space="preserve"> </v>
      </c>
      <c r="Q393" t="str">
        <f t="shared" ref="Q393:Q413" si="363">IFERROR(VLOOKUP(B393,sekolah,2,0)," ")</f>
        <v xml:space="preserve"> </v>
      </c>
      <c r="R393" t="str">
        <f t="shared" ref="R393:R401" si="364">IFERROR(VLOOKUP(B393,sekolah,3,0)," ")</f>
        <v xml:space="preserve"> </v>
      </c>
      <c r="S393" t="str">
        <f t="shared" ref="S393:S413" si="365">IFERROR(VLOOKUP(B393,sekolah,4,0)," ")</f>
        <v xml:space="preserve"> </v>
      </c>
      <c r="U393">
        <f t="shared" si="326"/>
        <v>0</v>
      </c>
    </row>
    <row r="394" spans="1:21" ht="15.75" customHeight="1">
      <c r="A394" s="56" t="s">
        <v>45</v>
      </c>
      <c r="B394" s="57" t="s">
        <v>275</v>
      </c>
      <c r="C394">
        <f t="shared" si="351"/>
        <v>0</v>
      </c>
      <c r="D394">
        <f t="shared" si="352"/>
        <v>1</v>
      </c>
      <c r="E394">
        <f t="shared" si="336"/>
        <v>1</v>
      </c>
      <c r="F394">
        <f t="shared" si="353"/>
        <v>0</v>
      </c>
      <c r="G394">
        <f t="shared" si="354"/>
        <v>0</v>
      </c>
      <c r="H394">
        <f t="shared" si="355"/>
        <v>0</v>
      </c>
      <c r="I394">
        <f t="shared" si="356"/>
        <v>0</v>
      </c>
      <c r="J394">
        <f t="shared" si="357"/>
        <v>1</v>
      </c>
      <c r="K394">
        <f t="shared" si="358"/>
        <v>0</v>
      </c>
      <c r="L394">
        <f t="shared" si="359"/>
        <v>0</v>
      </c>
      <c r="M394">
        <f t="shared" si="325"/>
        <v>1</v>
      </c>
      <c r="N394">
        <f t="shared" si="360"/>
        <v>0</v>
      </c>
      <c r="O394">
        <f t="shared" si="361"/>
        <v>1</v>
      </c>
      <c r="P394">
        <f t="shared" si="362"/>
        <v>0</v>
      </c>
      <c r="Q394">
        <f t="shared" si="363"/>
        <v>0</v>
      </c>
      <c r="R394">
        <f t="shared" si="364"/>
        <v>0</v>
      </c>
      <c r="S394">
        <f t="shared" si="365"/>
        <v>0</v>
      </c>
      <c r="U394">
        <f t="shared" si="326"/>
        <v>1</v>
      </c>
    </row>
    <row r="395" spans="1:21" ht="15.75" customHeight="1">
      <c r="A395" s="56" t="s">
        <v>47</v>
      </c>
      <c r="B395" s="57" t="s">
        <v>276</v>
      </c>
      <c r="C395">
        <f t="shared" si="351"/>
        <v>3</v>
      </c>
      <c r="D395">
        <f t="shared" si="352"/>
        <v>3</v>
      </c>
      <c r="E395">
        <f t="shared" si="336"/>
        <v>6</v>
      </c>
      <c r="F395">
        <f t="shared" si="353"/>
        <v>2</v>
      </c>
      <c r="G395">
        <f t="shared" si="354"/>
        <v>1</v>
      </c>
      <c r="H395">
        <f t="shared" si="355"/>
        <v>0</v>
      </c>
      <c r="I395">
        <f t="shared" si="356"/>
        <v>0</v>
      </c>
      <c r="J395">
        <f t="shared" si="357"/>
        <v>1</v>
      </c>
      <c r="K395">
        <f t="shared" si="358"/>
        <v>2</v>
      </c>
      <c r="L395">
        <f t="shared" si="359"/>
        <v>0</v>
      </c>
      <c r="M395">
        <f t="shared" si="325"/>
        <v>6</v>
      </c>
      <c r="N395">
        <f t="shared" si="360"/>
        <v>0</v>
      </c>
      <c r="O395">
        <f t="shared" si="361"/>
        <v>0</v>
      </c>
      <c r="P395">
        <f t="shared" si="362"/>
        <v>1</v>
      </c>
      <c r="Q395">
        <f t="shared" si="363"/>
        <v>0</v>
      </c>
      <c r="R395">
        <f t="shared" si="364"/>
        <v>4</v>
      </c>
      <c r="S395">
        <f t="shared" si="365"/>
        <v>1</v>
      </c>
      <c r="U395">
        <f t="shared" si="326"/>
        <v>6</v>
      </c>
    </row>
    <row r="396" spans="1:21" ht="15.75" customHeight="1">
      <c r="A396" s="56" t="s">
        <v>49</v>
      </c>
      <c r="B396" s="57" t="s">
        <v>200</v>
      </c>
      <c r="C396">
        <f t="shared" si="351"/>
        <v>2</v>
      </c>
      <c r="D396">
        <f t="shared" si="352"/>
        <v>2</v>
      </c>
      <c r="E396">
        <f t="shared" si="336"/>
        <v>4</v>
      </c>
      <c r="F396">
        <f t="shared" si="353"/>
        <v>2</v>
      </c>
      <c r="G396">
        <f t="shared" si="354"/>
        <v>0</v>
      </c>
      <c r="H396">
        <f t="shared" si="355"/>
        <v>0</v>
      </c>
      <c r="I396">
        <f t="shared" si="356"/>
        <v>0</v>
      </c>
      <c r="J396">
        <f t="shared" si="357"/>
        <v>2</v>
      </c>
      <c r="K396">
        <f t="shared" si="358"/>
        <v>0</v>
      </c>
      <c r="L396">
        <f t="shared" si="359"/>
        <v>0</v>
      </c>
      <c r="M396">
        <f t="shared" si="325"/>
        <v>4</v>
      </c>
      <c r="N396">
        <f t="shared" si="360"/>
        <v>1</v>
      </c>
      <c r="O396">
        <f t="shared" si="361"/>
        <v>0</v>
      </c>
      <c r="P396">
        <f t="shared" si="362"/>
        <v>1</v>
      </c>
      <c r="Q396">
        <f t="shared" si="363"/>
        <v>0</v>
      </c>
      <c r="R396">
        <f t="shared" si="364"/>
        <v>2</v>
      </c>
      <c r="S396">
        <f t="shared" si="365"/>
        <v>0</v>
      </c>
      <c r="U396">
        <f t="shared" si="326"/>
        <v>4</v>
      </c>
    </row>
    <row r="397" spans="1:21" ht="15.75" customHeight="1">
      <c r="A397" s="56" t="s">
        <v>51</v>
      </c>
      <c r="B397" s="57" t="s">
        <v>277</v>
      </c>
      <c r="C397">
        <f t="shared" si="351"/>
        <v>10</v>
      </c>
      <c r="D397">
        <f t="shared" si="352"/>
        <v>14</v>
      </c>
      <c r="E397">
        <f t="shared" si="336"/>
        <v>24</v>
      </c>
      <c r="F397">
        <f t="shared" si="353"/>
        <v>10</v>
      </c>
      <c r="G397">
        <f t="shared" si="354"/>
        <v>1</v>
      </c>
      <c r="H397">
        <f t="shared" si="355"/>
        <v>0</v>
      </c>
      <c r="I397">
        <f t="shared" si="356"/>
        <v>0</v>
      </c>
      <c r="J397">
        <f t="shared" si="357"/>
        <v>5</v>
      </c>
      <c r="K397">
        <f t="shared" si="358"/>
        <v>6</v>
      </c>
      <c r="L397">
        <f t="shared" si="359"/>
        <v>2</v>
      </c>
      <c r="M397">
        <f t="shared" si="325"/>
        <v>24</v>
      </c>
      <c r="N397">
        <f t="shared" si="360"/>
        <v>1</v>
      </c>
      <c r="O397">
        <f t="shared" si="361"/>
        <v>1</v>
      </c>
      <c r="P397">
        <f t="shared" si="362"/>
        <v>7</v>
      </c>
      <c r="Q397">
        <f t="shared" si="363"/>
        <v>7</v>
      </c>
      <c r="R397">
        <f t="shared" si="364"/>
        <v>5</v>
      </c>
      <c r="S397">
        <f t="shared" si="365"/>
        <v>3</v>
      </c>
      <c r="U397">
        <f t="shared" si="326"/>
        <v>24</v>
      </c>
    </row>
    <row r="398" spans="1:21" ht="15.75" customHeight="1">
      <c r="A398" s="56" t="s">
        <v>55</v>
      </c>
      <c r="B398" s="57" t="s">
        <v>278</v>
      </c>
      <c r="C398" t="str">
        <f t="shared" si="351"/>
        <v xml:space="preserve"> </v>
      </c>
      <c r="D398" t="str">
        <f t="shared" si="352"/>
        <v xml:space="preserve"> </v>
      </c>
      <c r="E398">
        <f t="shared" si="336"/>
        <v>0</v>
      </c>
      <c r="F398" t="str">
        <f t="shared" si="353"/>
        <v xml:space="preserve"> </v>
      </c>
      <c r="G398" t="str">
        <f t="shared" si="354"/>
        <v xml:space="preserve"> </v>
      </c>
      <c r="H398" t="str">
        <f t="shared" si="355"/>
        <v xml:space="preserve"> </v>
      </c>
      <c r="I398" t="str">
        <f t="shared" si="356"/>
        <v xml:space="preserve"> </v>
      </c>
      <c r="J398" t="str">
        <f t="shared" si="357"/>
        <v xml:space="preserve"> </v>
      </c>
      <c r="K398" t="str">
        <f t="shared" si="358"/>
        <v xml:space="preserve"> </v>
      </c>
      <c r="L398" t="str">
        <f t="shared" si="359"/>
        <v xml:space="preserve"> </v>
      </c>
      <c r="M398">
        <f t="shared" si="325"/>
        <v>0</v>
      </c>
      <c r="N398" t="str">
        <f t="shared" si="360"/>
        <v xml:space="preserve"> </v>
      </c>
      <c r="O398" t="str">
        <f t="shared" si="361"/>
        <v xml:space="preserve"> </v>
      </c>
      <c r="P398" t="str">
        <f t="shared" si="362"/>
        <v xml:space="preserve"> </v>
      </c>
      <c r="Q398" t="str">
        <f t="shared" si="363"/>
        <v xml:space="preserve"> </v>
      </c>
      <c r="R398" t="str">
        <f t="shared" si="364"/>
        <v xml:space="preserve"> </v>
      </c>
      <c r="S398" t="str">
        <f t="shared" si="365"/>
        <v xml:space="preserve"> </v>
      </c>
      <c r="U398">
        <f t="shared" si="326"/>
        <v>0</v>
      </c>
    </row>
    <row r="399" spans="1:21" ht="15.75" customHeight="1">
      <c r="A399" s="56" t="s">
        <v>57</v>
      </c>
      <c r="B399" s="57" t="s">
        <v>279</v>
      </c>
      <c r="C399">
        <f t="shared" si="351"/>
        <v>1</v>
      </c>
      <c r="D399">
        <f t="shared" si="352"/>
        <v>3</v>
      </c>
      <c r="E399">
        <f t="shared" si="336"/>
        <v>4</v>
      </c>
      <c r="F399">
        <f t="shared" si="353"/>
        <v>2</v>
      </c>
      <c r="G399">
        <f t="shared" si="354"/>
        <v>0</v>
      </c>
      <c r="H399">
        <f t="shared" si="355"/>
        <v>0</v>
      </c>
      <c r="I399">
        <f t="shared" si="356"/>
        <v>0</v>
      </c>
      <c r="J399">
        <f t="shared" si="357"/>
        <v>2</v>
      </c>
      <c r="K399">
        <f t="shared" si="358"/>
        <v>0</v>
      </c>
      <c r="L399">
        <f t="shared" si="359"/>
        <v>0</v>
      </c>
      <c r="M399">
        <f t="shared" si="325"/>
        <v>4</v>
      </c>
      <c r="N399">
        <f t="shared" si="360"/>
        <v>0</v>
      </c>
      <c r="O399">
        <f t="shared" si="361"/>
        <v>1</v>
      </c>
      <c r="P399">
        <f t="shared" si="362"/>
        <v>1</v>
      </c>
      <c r="Q399">
        <f t="shared" si="363"/>
        <v>0</v>
      </c>
      <c r="R399">
        <f t="shared" si="364"/>
        <v>2</v>
      </c>
      <c r="S399">
        <f t="shared" si="365"/>
        <v>0</v>
      </c>
      <c r="U399">
        <f t="shared" si="326"/>
        <v>4</v>
      </c>
    </row>
    <row r="400" spans="1:21" ht="15.75" customHeight="1">
      <c r="A400" s="56" t="s">
        <v>59</v>
      </c>
      <c r="B400" s="57" t="s">
        <v>280</v>
      </c>
      <c r="C400" t="str">
        <f t="shared" si="351"/>
        <v xml:space="preserve"> </v>
      </c>
      <c r="D400" t="str">
        <f t="shared" si="352"/>
        <v xml:space="preserve"> </v>
      </c>
      <c r="E400">
        <f t="shared" si="336"/>
        <v>0</v>
      </c>
      <c r="F400" t="str">
        <f t="shared" si="353"/>
        <v xml:space="preserve"> </v>
      </c>
      <c r="G400" t="str">
        <f t="shared" si="354"/>
        <v xml:space="preserve"> </v>
      </c>
      <c r="H400" t="str">
        <f t="shared" si="355"/>
        <v xml:space="preserve"> </v>
      </c>
      <c r="I400" t="str">
        <f t="shared" si="356"/>
        <v xml:space="preserve"> </v>
      </c>
      <c r="J400" t="str">
        <f t="shared" si="357"/>
        <v xml:space="preserve"> </v>
      </c>
      <c r="K400" t="str">
        <f t="shared" si="358"/>
        <v xml:space="preserve"> </v>
      </c>
      <c r="L400" t="str">
        <f t="shared" si="359"/>
        <v xml:space="preserve"> </v>
      </c>
      <c r="M400">
        <f t="shared" si="325"/>
        <v>0</v>
      </c>
      <c r="N400" t="str">
        <f t="shared" si="360"/>
        <v xml:space="preserve"> </v>
      </c>
      <c r="O400" t="str">
        <f t="shared" si="361"/>
        <v xml:space="preserve"> </v>
      </c>
      <c r="P400" t="str">
        <f t="shared" si="362"/>
        <v xml:space="preserve"> </v>
      </c>
      <c r="Q400" t="str">
        <f t="shared" si="363"/>
        <v xml:space="preserve"> </v>
      </c>
      <c r="R400" t="str">
        <f t="shared" si="364"/>
        <v xml:space="preserve"> </v>
      </c>
      <c r="S400" t="str">
        <f t="shared" si="365"/>
        <v xml:space="preserve"> </v>
      </c>
      <c r="U400">
        <f t="shared" si="326"/>
        <v>0</v>
      </c>
    </row>
    <row r="401" spans="1:21" ht="15.75" customHeight="1">
      <c r="A401" s="56" t="s">
        <v>61</v>
      </c>
      <c r="B401" s="57" t="s">
        <v>281</v>
      </c>
      <c r="C401">
        <f t="shared" si="351"/>
        <v>1</v>
      </c>
      <c r="D401">
        <f t="shared" si="352"/>
        <v>1</v>
      </c>
      <c r="E401">
        <f t="shared" si="336"/>
        <v>2</v>
      </c>
      <c r="F401">
        <f t="shared" si="353"/>
        <v>0</v>
      </c>
      <c r="G401">
        <f t="shared" si="354"/>
        <v>0</v>
      </c>
      <c r="H401">
        <f t="shared" si="355"/>
        <v>0</v>
      </c>
      <c r="I401">
        <f t="shared" si="356"/>
        <v>1</v>
      </c>
      <c r="J401">
        <f t="shared" si="357"/>
        <v>0</v>
      </c>
      <c r="K401">
        <f t="shared" si="358"/>
        <v>1</v>
      </c>
      <c r="L401">
        <f t="shared" si="359"/>
        <v>0</v>
      </c>
      <c r="M401">
        <f t="shared" si="325"/>
        <v>2</v>
      </c>
      <c r="N401">
        <f t="shared" si="360"/>
        <v>2</v>
      </c>
      <c r="O401">
        <f t="shared" si="361"/>
        <v>0</v>
      </c>
      <c r="P401">
        <f t="shared" si="362"/>
        <v>0</v>
      </c>
      <c r="Q401">
        <f t="shared" si="363"/>
        <v>0</v>
      </c>
      <c r="R401">
        <f t="shared" si="364"/>
        <v>0</v>
      </c>
      <c r="S401">
        <f t="shared" si="365"/>
        <v>0</v>
      </c>
      <c r="U401">
        <f t="shared" si="326"/>
        <v>2</v>
      </c>
    </row>
    <row r="402" spans="1:21" ht="15.75" customHeight="1">
      <c r="A402" s="56" t="s">
        <v>65</v>
      </c>
      <c r="B402" s="57" t="s">
        <v>282</v>
      </c>
      <c r="C402">
        <v>1</v>
      </c>
      <c r="D402" t="str">
        <f t="shared" si="352"/>
        <v xml:space="preserve"> </v>
      </c>
      <c r="E402">
        <f t="shared" si="336"/>
        <v>1</v>
      </c>
      <c r="F402">
        <v>1</v>
      </c>
      <c r="G402" t="str">
        <f t="shared" si="354"/>
        <v xml:space="preserve"> </v>
      </c>
      <c r="H402" t="str">
        <f t="shared" si="355"/>
        <v xml:space="preserve"> </v>
      </c>
      <c r="I402" t="str">
        <f t="shared" si="356"/>
        <v xml:space="preserve"> </v>
      </c>
      <c r="J402" t="str">
        <f t="shared" si="357"/>
        <v xml:space="preserve"> </v>
      </c>
      <c r="K402" t="str">
        <f t="shared" si="358"/>
        <v xml:space="preserve"> </v>
      </c>
      <c r="L402" t="str">
        <f t="shared" si="359"/>
        <v xml:space="preserve"> </v>
      </c>
      <c r="M402">
        <f t="shared" si="325"/>
        <v>1</v>
      </c>
      <c r="N402" t="str">
        <f t="shared" si="360"/>
        <v xml:space="preserve"> </v>
      </c>
      <c r="O402" t="str">
        <f t="shared" si="361"/>
        <v xml:space="preserve"> </v>
      </c>
      <c r="P402" t="str">
        <f t="shared" si="362"/>
        <v xml:space="preserve"> </v>
      </c>
      <c r="Q402" t="str">
        <f t="shared" si="363"/>
        <v xml:space="preserve"> </v>
      </c>
      <c r="R402">
        <v>1</v>
      </c>
      <c r="S402" t="str">
        <f t="shared" si="365"/>
        <v xml:space="preserve"> </v>
      </c>
      <c r="U402">
        <f t="shared" si="326"/>
        <v>1</v>
      </c>
    </row>
    <row r="403" spans="1:21" ht="15.75" customHeight="1">
      <c r="A403" s="56" t="s">
        <v>67</v>
      </c>
      <c r="B403" s="57" t="s">
        <v>283</v>
      </c>
      <c r="C403">
        <f t="shared" ref="C403:C413" si="366">IFERROR(VLOOKUP(B403,kelamin,2,0)," ")</f>
        <v>1</v>
      </c>
      <c r="D403">
        <f t="shared" si="352"/>
        <v>1</v>
      </c>
      <c r="E403">
        <f t="shared" si="336"/>
        <v>2</v>
      </c>
      <c r="F403">
        <f t="shared" ref="F403:F413" si="367">IFERROR(VLOOKUP(B403,pekerjaan,10,0)," ")</f>
        <v>1</v>
      </c>
      <c r="G403">
        <f t="shared" si="354"/>
        <v>0</v>
      </c>
      <c r="H403">
        <f t="shared" si="355"/>
        <v>0</v>
      </c>
      <c r="I403">
        <f t="shared" si="356"/>
        <v>0</v>
      </c>
      <c r="J403">
        <f t="shared" si="357"/>
        <v>0</v>
      </c>
      <c r="K403">
        <f t="shared" si="358"/>
        <v>1</v>
      </c>
      <c r="L403">
        <f t="shared" si="359"/>
        <v>0</v>
      </c>
      <c r="M403">
        <f t="shared" si="325"/>
        <v>2</v>
      </c>
      <c r="N403">
        <f t="shared" si="360"/>
        <v>0</v>
      </c>
      <c r="O403">
        <f t="shared" si="361"/>
        <v>0</v>
      </c>
      <c r="P403">
        <f t="shared" si="362"/>
        <v>1</v>
      </c>
      <c r="Q403">
        <f t="shared" si="363"/>
        <v>0</v>
      </c>
      <c r="R403">
        <f t="shared" ref="R403:R413" si="368">IFERROR(VLOOKUP(B403,sekolah,3,0)," ")</f>
        <v>1</v>
      </c>
      <c r="S403">
        <f t="shared" si="365"/>
        <v>0</v>
      </c>
      <c r="U403">
        <f t="shared" si="326"/>
        <v>2</v>
      </c>
    </row>
    <row r="404" spans="1:21" ht="15.75" customHeight="1">
      <c r="A404" s="56" t="s">
        <v>69</v>
      </c>
      <c r="B404" s="57" t="s">
        <v>284</v>
      </c>
      <c r="C404" t="str">
        <f t="shared" si="366"/>
        <v xml:space="preserve"> </v>
      </c>
      <c r="D404" t="str">
        <f t="shared" si="352"/>
        <v xml:space="preserve"> </v>
      </c>
      <c r="E404">
        <f t="shared" si="336"/>
        <v>0</v>
      </c>
      <c r="F404" t="str">
        <f t="shared" si="367"/>
        <v xml:space="preserve"> </v>
      </c>
      <c r="G404" t="str">
        <f t="shared" si="354"/>
        <v xml:space="preserve"> </v>
      </c>
      <c r="H404" t="str">
        <f t="shared" si="355"/>
        <v xml:space="preserve"> </v>
      </c>
      <c r="I404" t="str">
        <f t="shared" si="356"/>
        <v xml:space="preserve"> </v>
      </c>
      <c r="J404" t="str">
        <f t="shared" si="357"/>
        <v xml:space="preserve"> </v>
      </c>
      <c r="K404" t="str">
        <f t="shared" si="358"/>
        <v xml:space="preserve"> </v>
      </c>
      <c r="L404" t="str">
        <f t="shared" si="359"/>
        <v xml:space="preserve"> </v>
      </c>
      <c r="M404">
        <f t="shared" si="325"/>
        <v>0</v>
      </c>
      <c r="N404" t="str">
        <f t="shared" si="360"/>
        <v xml:space="preserve"> </v>
      </c>
      <c r="O404" t="str">
        <f t="shared" si="361"/>
        <v xml:space="preserve"> </v>
      </c>
      <c r="P404" t="str">
        <f t="shared" si="362"/>
        <v xml:space="preserve"> </v>
      </c>
      <c r="Q404" t="str">
        <f t="shared" si="363"/>
        <v xml:space="preserve"> </v>
      </c>
      <c r="R404" t="str">
        <f t="shared" si="368"/>
        <v xml:space="preserve"> </v>
      </c>
      <c r="S404" t="str">
        <f t="shared" si="365"/>
        <v xml:space="preserve"> </v>
      </c>
      <c r="U404">
        <f t="shared" si="326"/>
        <v>0</v>
      </c>
    </row>
    <row r="405" spans="1:21" ht="15.75" customHeight="1">
      <c r="A405" s="56" t="s">
        <v>71</v>
      </c>
      <c r="B405" s="57" t="s">
        <v>285</v>
      </c>
      <c r="C405" t="str">
        <f t="shared" si="366"/>
        <v xml:space="preserve"> </v>
      </c>
      <c r="D405" t="str">
        <f t="shared" si="352"/>
        <v xml:space="preserve"> </v>
      </c>
      <c r="E405">
        <f t="shared" si="336"/>
        <v>0</v>
      </c>
      <c r="F405" t="str">
        <f t="shared" si="367"/>
        <v xml:space="preserve"> </v>
      </c>
      <c r="G405" t="str">
        <f t="shared" si="354"/>
        <v xml:space="preserve"> </v>
      </c>
      <c r="H405" t="str">
        <f t="shared" si="355"/>
        <v xml:space="preserve"> </v>
      </c>
      <c r="I405" t="str">
        <f t="shared" si="356"/>
        <v xml:space="preserve"> </v>
      </c>
      <c r="J405" t="str">
        <f t="shared" si="357"/>
        <v xml:space="preserve"> </v>
      </c>
      <c r="K405" t="str">
        <f t="shared" si="358"/>
        <v xml:space="preserve"> </v>
      </c>
      <c r="L405" t="str">
        <f t="shared" si="359"/>
        <v xml:space="preserve"> </v>
      </c>
      <c r="M405">
        <f t="shared" si="325"/>
        <v>0</v>
      </c>
      <c r="N405" t="str">
        <f t="shared" si="360"/>
        <v xml:space="preserve"> </v>
      </c>
      <c r="O405" t="str">
        <f t="shared" si="361"/>
        <v xml:space="preserve"> </v>
      </c>
      <c r="P405" t="str">
        <f t="shared" si="362"/>
        <v xml:space="preserve"> </v>
      </c>
      <c r="Q405" t="str">
        <f t="shared" si="363"/>
        <v xml:space="preserve"> </v>
      </c>
      <c r="R405" t="str">
        <f t="shared" si="368"/>
        <v xml:space="preserve"> </v>
      </c>
      <c r="S405" t="str">
        <f t="shared" si="365"/>
        <v xml:space="preserve"> </v>
      </c>
      <c r="U405">
        <f t="shared" si="326"/>
        <v>0</v>
      </c>
    </row>
    <row r="406" spans="1:21" ht="15.75" customHeight="1">
      <c r="A406" s="56" t="s">
        <v>88</v>
      </c>
      <c r="B406" s="57" t="s">
        <v>127</v>
      </c>
      <c r="C406" t="str">
        <f t="shared" si="366"/>
        <v xml:space="preserve"> </v>
      </c>
      <c r="D406" t="str">
        <f t="shared" si="352"/>
        <v xml:space="preserve"> </v>
      </c>
      <c r="E406">
        <f t="shared" si="336"/>
        <v>0</v>
      </c>
      <c r="F406" t="str">
        <f t="shared" si="367"/>
        <v xml:space="preserve"> </v>
      </c>
      <c r="G406" t="str">
        <f t="shared" si="354"/>
        <v xml:space="preserve"> </v>
      </c>
      <c r="H406" t="str">
        <f t="shared" si="355"/>
        <v xml:space="preserve"> </v>
      </c>
      <c r="I406" t="str">
        <f t="shared" si="356"/>
        <v xml:space="preserve"> </v>
      </c>
      <c r="J406" t="str">
        <f t="shared" si="357"/>
        <v xml:space="preserve"> </v>
      </c>
      <c r="K406" t="str">
        <f t="shared" si="358"/>
        <v xml:space="preserve"> </v>
      </c>
      <c r="L406" t="str">
        <f t="shared" si="359"/>
        <v xml:space="preserve"> </v>
      </c>
      <c r="M406">
        <f t="shared" si="325"/>
        <v>0</v>
      </c>
      <c r="N406" t="str">
        <f t="shared" si="360"/>
        <v xml:space="preserve"> </v>
      </c>
      <c r="O406" t="str">
        <f t="shared" si="361"/>
        <v xml:space="preserve"> </v>
      </c>
      <c r="P406" t="str">
        <f t="shared" si="362"/>
        <v xml:space="preserve"> </v>
      </c>
      <c r="Q406" t="str">
        <f t="shared" si="363"/>
        <v xml:space="preserve"> </v>
      </c>
      <c r="R406" t="str">
        <f t="shared" si="368"/>
        <v xml:space="preserve"> </v>
      </c>
      <c r="S406" t="str">
        <f t="shared" si="365"/>
        <v xml:space="preserve"> </v>
      </c>
      <c r="U406">
        <f t="shared" si="326"/>
        <v>0</v>
      </c>
    </row>
    <row r="407" spans="1:21" ht="15.75" customHeight="1">
      <c r="A407" s="56" t="s">
        <v>129</v>
      </c>
      <c r="B407" s="57" t="s">
        <v>286</v>
      </c>
      <c r="C407">
        <f t="shared" si="366"/>
        <v>0</v>
      </c>
      <c r="D407">
        <f t="shared" si="352"/>
        <v>1</v>
      </c>
      <c r="E407">
        <f t="shared" si="336"/>
        <v>1</v>
      </c>
      <c r="F407">
        <f t="shared" si="367"/>
        <v>0</v>
      </c>
      <c r="G407">
        <f t="shared" si="354"/>
        <v>0</v>
      </c>
      <c r="H407">
        <f t="shared" si="355"/>
        <v>0</v>
      </c>
      <c r="I407">
        <f t="shared" si="356"/>
        <v>0</v>
      </c>
      <c r="J407">
        <f t="shared" si="357"/>
        <v>1</v>
      </c>
      <c r="K407">
        <f t="shared" si="358"/>
        <v>0</v>
      </c>
      <c r="L407">
        <f t="shared" si="359"/>
        <v>0</v>
      </c>
      <c r="M407">
        <f t="shared" si="325"/>
        <v>1</v>
      </c>
      <c r="N407">
        <f t="shared" si="360"/>
        <v>0</v>
      </c>
      <c r="O407">
        <f t="shared" si="361"/>
        <v>0</v>
      </c>
      <c r="P407">
        <f t="shared" si="362"/>
        <v>0</v>
      </c>
      <c r="Q407">
        <f t="shared" si="363"/>
        <v>0</v>
      </c>
      <c r="R407">
        <f t="shared" si="368"/>
        <v>1</v>
      </c>
      <c r="S407">
        <f t="shared" si="365"/>
        <v>0</v>
      </c>
      <c r="U407">
        <f t="shared" si="326"/>
        <v>1</v>
      </c>
    </row>
    <row r="408" spans="1:21" ht="15.75" customHeight="1">
      <c r="A408" s="56" t="s">
        <v>90</v>
      </c>
      <c r="B408" s="57" t="s">
        <v>287</v>
      </c>
      <c r="C408">
        <f t="shared" si="366"/>
        <v>1</v>
      </c>
      <c r="D408">
        <f t="shared" si="352"/>
        <v>1</v>
      </c>
      <c r="E408">
        <f t="shared" si="336"/>
        <v>2</v>
      </c>
      <c r="F408">
        <f t="shared" si="367"/>
        <v>0</v>
      </c>
      <c r="G408">
        <f t="shared" si="354"/>
        <v>0</v>
      </c>
      <c r="H408">
        <f t="shared" si="355"/>
        <v>0</v>
      </c>
      <c r="I408">
        <f t="shared" si="356"/>
        <v>0</v>
      </c>
      <c r="J408">
        <f t="shared" si="357"/>
        <v>1</v>
      </c>
      <c r="K408">
        <f t="shared" si="358"/>
        <v>1</v>
      </c>
      <c r="L408">
        <f t="shared" si="359"/>
        <v>0</v>
      </c>
      <c r="M408">
        <f t="shared" si="325"/>
        <v>2</v>
      </c>
      <c r="N408">
        <f t="shared" si="360"/>
        <v>0</v>
      </c>
      <c r="O408">
        <f t="shared" si="361"/>
        <v>0</v>
      </c>
      <c r="P408">
        <f t="shared" si="362"/>
        <v>2</v>
      </c>
      <c r="Q408">
        <f t="shared" si="363"/>
        <v>0</v>
      </c>
      <c r="R408">
        <f t="shared" si="368"/>
        <v>0</v>
      </c>
      <c r="S408">
        <f t="shared" si="365"/>
        <v>0</v>
      </c>
      <c r="U408">
        <f t="shared" si="326"/>
        <v>2</v>
      </c>
    </row>
    <row r="409" spans="1:21" ht="15.75" customHeight="1">
      <c r="A409" s="56" t="s">
        <v>149</v>
      </c>
      <c r="B409" s="57" t="s">
        <v>288</v>
      </c>
      <c r="C409">
        <f t="shared" si="366"/>
        <v>2</v>
      </c>
      <c r="D409">
        <f t="shared" si="352"/>
        <v>2</v>
      </c>
      <c r="E409">
        <f t="shared" si="336"/>
        <v>4</v>
      </c>
      <c r="F409">
        <f t="shared" si="367"/>
        <v>0</v>
      </c>
      <c r="G409">
        <f t="shared" si="354"/>
        <v>0</v>
      </c>
      <c r="H409">
        <f t="shared" si="355"/>
        <v>1</v>
      </c>
      <c r="I409">
        <f t="shared" si="356"/>
        <v>0</v>
      </c>
      <c r="J409">
        <f t="shared" si="357"/>
        <v>2</v>
      </c>
      <c r="K409">
        <f t="shared" si="358"/>
        <v>1</v>
      </c>
      <c r="L409">
        <f t="shared" si="359"/>
        <v>0</v>
      </c>
      <c r="M409">
        <f t="shared" si="325"/>
        <v>4</v>
      </c>
      <c r="N409">
        <f t="shared" si="360"/>
        <v>0</v>
      </c>
      <c r="O409">
        <f t="shared" si="361"/>
        <v>1</v>
      </c>
      <c r="P409">
        <f t="shared" si="362"/>
        <v>3</v>
      </c>
      <c r="Q409">
        <f t="shared" si="363"/>
        <v>0</v>
      </c>
      <c r="R409">
        <f t="shared" si="368"/>
        <v>0</v>
      </c>
      <c r="S409">
        <f t="shared" si="365"/>
        <v>0</v>
      </c>
      <c r="U409">
        <f t="shared" si="326"/>
        <v>4</v>
      </c>
    </row>
    <row r="410" spans="1:21" ht="15.75" customHeight="1">
      <c r="A410" s="56" t="s">
        <v>107</v>
      </c>
      <c r="B410" s="57" t="s">
        <v>289</v>
      </c>
      <c r="C410">
        <f t="shared" si="366"/>
        <v>1</v>
      </c>
      <c r="D410">
        <f t="shared" si="352"/>
        <v>1</v>
      </c>
      <c r="E410">
        <f t="shared" si="336"/>
        <v>2</v>
      </c>
      <c r="F410">
        <f t="shared" si="367"/>
        <v>2</v>
      </c>
      <c r="G410">
        <f t="shared" si="354"/>
        <v>0</v>
      </c>
      <c r="H410">
        <f t="shared" si="355"/>
        <v>0</v>
      </c>
      <c r="I410">
        <f t="shared" si="356"/>
        <v>0</v>
      </c>
      <c r="J410">
        <f t="shared" si="357"/>
        <v>0</v>
      </c>
      <c r="K410">
        <f t="shared" si="358"/>
        <v>0</v>
      </c>
      <c r="L410">
        <f t="shared" si="359"/>
        <v>0</v>
      </c>
      <c r="M410">
        <f t="shared" si="325"/>
        <v>2</v>
      </c>
      <c r="N410">
        <f t="shared" si="360"/>
        <v>0</v>
      </c>
      <c r="O410">
        <f t="shared" si="361"/>
        <v>0</v>
      </c>
      <c r="P410">
        <f t="shared" si="362"/>
        <v>0</v>
      </c>
      <c r="Q410">
        <f t="shared" si="363"/>
        <v>0</v>
      </c>
      <c r="R410">
        <f t="shared" si="368"/>
        <v>2</v>
      </c>
      <c r="S410">
        <f t="shared" si="365"/>
        <v>0</v>
      </c>
      <c r="U410">
        <f t="shared" si="326"/>
        <v>2</v>
      </c>
    </row>
    <row r="411" spans="1:21" ht="15.75" customHeight="1">
      <c r="A411" s="56" t="s">
        <v>109</v>
      </c>
      <c r="B411" s="57" t="s">
        <v>290</v>
      </c>
      <c r="C411">
        <f t="shared" si="366"/>
        <v>1</v>
      </c>
      <c r="D411">
        <f t="shared" si="352"/>
        <v>1</v>
      </c>
      <c r="E411">
        <f t="shared" si="336"/>
        <v>2</v>
      </c>
      <c r="F411">
        <f t="shared" si="367"/>
        <v>2</v>
      </c>
      <c r="G411">
        <f t="shared" si="354"/>
        <v>0</v>
      </c>
      <c r="H411">
        <f t="shared" si="355"/>
        <v>0</v>
      </c>
      <c r="I411">
        <f t="shared" si="356"/>
        <v>0</v>
      </c>
      <c r="J411">
        <f t="shared" si="357"/>
        <v>0</v>
      </c>
      <c r="K411">
        <f t="shared" si="358"/>
        <v>0</v>
      </c>
      <c r="L411">
        <f t="shared" si="359"/>
        <v>0</v>
      </c>
      <c r="M411">
        <f t="shared" si="325"/>
        <v>2</v>
      </c>
      <c r="N411">
        <f t="shared" si="360"/>
        <v>0</v>
      </c>
      <c r="O411">
        <f t="shared" si="361"/>
        <v>0</v>
      </c>
      <c r="P411">
        <f t="shared" si="362"/>
        <v>0</v>
      </c>
      <c r="Q411">
        <f t="shared" si="363"/>
        <v>0</v>
      </c>
      <c r="R411">
        <f t="shared" si="368"/>
        <v>2</v>
      </c>
      <c r="S411">
        <f t="shared" si="365"/>
        <v>0</v>
      </c>
      <c r="U411">
        <f t="shared" si="326"/>
        <v>2</v>
      </c>
    </row>
    <row r="412" spans="1:21" ht="15.75" customHeight="1">
      <c r="A412" s="56" t="s">
        <v>111</v>
      </c>
      <c r="B412" s="57" t="s">
        <v>291</v>
      </c>
      <c r="C412" t="str">
        <f t="shared" si="366"/>
        <v xml:space="preserve"> </v>
      </c>
      <c r="D412" t="str">
        <f t="shared" si="352"/>
        <v xml:space="preserve"> </v>
      </c>
      <c r="E412">
        <f t="shared" si="336"/>
        <v>0</v>
      </c>
      <c r="F412" t="str">
        <f t="shared" si="367"/>
        <v xml:space="preserve"> </v>
      </c>
      <c r="G412" t="str">
        <f t="shared" si="354"/>
        <v xml:space="preserve"> </v>
      </c>
      <c r="H412" t="str">
        <f t="shared" si="355"/>
        <v xml:space="preserve"> </v>
      </c>
      <c r="I412" t="str">
        <f t="shared" si="356"/>
        <v xml:space="preserve"> </v>
      </c>
      <c r="J412" t="str">
        <f t="shared" si="357"/>
        <v xml:space="preserve"> </v>
      </c>
      <c r="K412" t="str">
        <f t="shared" si="358"/>
        <v xml:space="preserve"> </v>
      </c>
      <c r="L412" t="str">
        <f t="shared" si="359"/>
        <v xml:space="preserve"> </v>
      </c>
      <c r="M412">
        <f t="shared" si="325"/>
        <v>0</v>
      </c>
      <c r="N412" t="str">
        <f t="shared" si="360"/>
        <v xml:space="preserve"> </v>
      </c>
      <c r="O412" t="str">
        <f t="shared" si="361"/>
        <v xml:space="preserve"> </v>
      </c>
      <c r="P412" t="str">
        <f t="shared" si="362"/>
        <v xml:space="preserve"> </v>
      </c>
      <c r="Q412" t="str">
        <f t="shared" si="363"/>
        <v xml:space="preserve"> </v>
      </c>
      <c r="R412" t="str">
        <f t="shared" si="368"/>
        <v xml:space="preserve"> </v>
      </c>
      <c r="S412" t="str">
        <f t="shared" si="365"/>
        <v xml:space="preserve"> </v>
      </c>
      <c r="U412">
        <f t="shared" si="326"/>
        <v>0</v>
      </c>
    </row>
    <row r="413" spans="1:21" ht="15.75" customHeight="1">
      <c r="A413" s="56" t="s">
        <v>168</v>
      </c>
      <c r="B413" s="57" t="s">
        <v>292</v>
      </c>
      <c r="C413">
        <f t="shared" si="366"/>
        <v>5</v>
      </c>
      <c r="D413">
        <f t="shared" si="352"/>
        <v>4</v>
      </c>
      <c r="E413">
        <f t="shared" si="336"/>
        <v>9</v>
      </c>
      <c r="F413">
        <f t="shared" si="367"/>
        <v>1</v>
      </c>
      <c r="G413">
        <f t="shared" si="354"/>
        <v>1</v>
      </c>
      <c r="H413">
        <f t="shared" si="355"/>
        <v>2</v>
      </c>
      <c r="I413">
        <f t="shared" si="356"/>
        <v>0</v>
      </c>
      <c r="J413">
        <f t="shared" si="357"/>
        <v>0</v>
      </c>
      <c r="K413">
        <f t="shared" si="358"/>
        <v>2</v>
      </c>
      <c r="L413">
        <f t="shared" si="359"/>
        <v>3</v>
      </c>
      <c r="M413">
        <f t="shared" si="325"/>
        <v>9</v>
      </c>
      <c r="N413">
        <f t="shared" si="360"/>
        <v>1</v>
      </c>
      <c r="O413">
        <f t="shared" si="361"/>
        <v>0</v>
      </c>
      <c r="P413">
        <f t="shared" si="362"/>
        <v>6</v>
      </c>
      <c r="Q413">
        <f t="shared" si="363"/>
        <v>2</v>
      </c>
      <c r="R413">
        <f t="shared" si="368"/>
        <v>0</v>
      </c>
      <c r="S413">
        <f t="shared" si="365"/>
        <v>0</v>
      </c>
      <c r="U413">
        <f t="shared" si="326"/>
        <v>9</v>
      </c>
    </row>
    <row r="414" spans="1:21" ht="15.75" customHeight="1">
      <c r="A414" s="59"/>
      <c r="B414" s="60" t="s">
        <v>293</v>
      </c>
      <c r="C414" s="236">
        <f>SUM(C393:C413)</f>
        <v>29</v>
      </c>
      <c r="D414" s="236">
        <f t="shared" ref="D414:U414" si="369">SUM(D393:D413)</f>
        <v>35</v>
      </c>
      <c r="E414" s="236">
        <f t="shared" si="336"/>
        <v>64</v>
      </c>
      <c r="F414" s="236">
        <f t="shared" si="369"/>
        <v>23</v>
      </c>
      <c r="G414" s="236">
        <f t="shared" si="369"/>
        <v>3</v>
      </c>
      <c r="H414" s="236">
        <f t="shared" si="369"/>
        <v>3</v>
      </c>
      <c r="I414" s="236">
        <f t="shared" si="369"/>
        <v>1</v>
      </c>
      <c r="J414" s="236">
        <f t="shared" si="369"/>
        <v>15</v>
      </c>
      <c r="K414" s="236">
        <f t="shared" si="369"/>
        <v>14</v>
      </c>
      <c r="L414" s="236">
        <f t="shared" si="369"/>
        <v>5</v>
      </c>
      <c r="M414" s="236">
        <f t="shared" si="369"/>
        <v>64</v>
      </c>
      <c r="N414" s="236">
        <f t="shared" si="369"/>
        <v>5</v>
      </c>
      <c r="O414" s="236">
        <f t="shared" si="369"/>
        <v>4</v>
      </c>
      <c r="P414" s="236">
        <f t="shared" si="369"/>
        <v>22</v>
      </c>
      <c r="Q414" s="236">
        <f t="shared" si="369"/>
        <v>9</v>
      </c>
      <c r="R414" s="236">
        <f t="shared" si="369"/>
        <v>20</v>
      </c>
      <c r="S414" s="236">
        <f t="shared" si="369"/>
        <v>4</v>
      </c>
      <c r="T414" s="236">
        <f t="shared" si="369"/>
        <v>0</v>
      </c>
      <c r="U414" s="236">
        <f t="shared" si="369"/>
        <v>64</v>
      </c>
    </row>
    <row r="415" spans="1:21" ht="15.75" customHeight="1">
      <c r="A415" s="56" t="s">
        <v>43</v>
      </c>
      <c r="B415" s="57" t="s">
        <v>294</v>
      </c>
      <c r="C415" t="str">
        <f t="shared" ref="C415:C432" si="370">IFERROR(VLOOKUP(B415,kelamin,2,0)," ")</f>
        <v xml:space="preserve"> </v>
      </c>
      <c r="D415" t="str">
        <f t="shared" ref="D415:D432" si="371">IFERROR(VLOOKUP(B415,kelamin,3,0)," ")</f>
        <v xml:space="preserve"> </v>
      </c>
      <c r="E415">
        <f t="shared" si="336"/>
        <v>0</v>
      </c>
      <c r="F415" t="str">
        <f t="shared" ref="F415:F432" si="372">IFERROR(VLOOKUP(B415,pekerjaan,10,0)," ")</f>
        <v xml:space="preserve"> </v>
      </c>
      <c r="G415" t="str">
        <f t="shared" ref="G415:G432" si="373">IFERROR(VLOOKUP(B415,pekerjaan,12,0)," ")</f>
        <v xml:space="preserve"> </v>
      </c>
      <c r="H415" t="str">
        <f t="shared" ref="H415:H432" si="374">IFERROR(VLOOKUP(B415,pekerjaan,3,0)," ")</f>
        <v xml:space="preserve"> </v>
      </c>
      <c r="I415" t="str">
        <f t="shared" ref="I415:I432" si="375">IFERROR(VLOOKUP(B415,pekerjaan,9,0)," ")</f>
        <v xml:space="preserve"> </v>
      </c>
      <c r="J415" t="str">
        <f t="shared" ref="J415:J432" si="376">IFERROR(VLOOKUP(B415,pekerjaan,8,0)," ")</f>
        <v xml:space="preserve"> </v>
      </c>
      <c r="K415" t="str">
        <f t="shared" ref="K415:K432" si="377">IFERROR(VLOOKUP(B415,pekerjaan,4,0)," ")</f>
        <v xml:space="preserve"> </v>
      </c>
      <c r="L415" t="str">
        <f t="shared" ref="L415:L432" si="378">IFERROR(VLOOKUP(B415,pekerjaan,11,0)," ")</f>
        <v xml:space="preserve"> </v>
      </c>
      <c r="M415">
        <f t="shared" si="325"/>
        <v>0</v>
      </c>
      <c r="N415" t="str">
        <f t="shared" ref="N415:N432" si="379">IFERROR(VLOOKUP(B415,sekolah,5,0)," ")</f>
        <v xml:space="preserve"> </v>
      </c>
      <c r="O415" t="str">
        <f t="shared" ref="O415:O432" si="380">IFERROR(VLOOKUP(B415,sekolah,7,0)," ")</f>
        <v xml:space="preserve"> </v>
      </c>
      <c r="P415" t="str">
        <f t="shared" ref="P415:P432" si="381">IFERROR(VLOOKUP(B415,sekolah,6,0)," ")</f>
        <v xml:space="preserve"> </v>
      </c>
      <c r="Q415" t="str">
        <f t="shared" ref="Q415:Q432" si="382">IFERROR(VLOOKUP(B415,sekolah,2,0)," ")</f>
        <v xml:space="preserve"> </v>
      </c>
      <c r="R415" t="str">
        <f t="shared" ref="R415:R432" si="383">IFERROR(VLOOKUP(B415,sekolah,3,0)," ")</f>
        <v xml:space="preserve"> </v>
      </c>
      <c r="S415" t="str">
        <f t="shared" ref="S415:S432" si="384">IFERROR(VLOOKUP(B415,sekolah,4,0)," ")</f>
        <v xml:space="preserve"> </v>
      </c>
      <c r="U415">
        <f t="shared" si="326"/>
        <v>0</v>
      </c>
    </row>
    <row r="416" spans="1:21" ht="15.75" customHeight="1">
      <c r="A416" s="56" t="s">
        <v>45</v>
      </c>
      <c r="B416" s="57" t="s">
        <v>295</v>
      </c>
      <c r="C416">
        <f t="shared" si="370"/>
        <v>1</v>
      </c>
      <c r="D416">
        <f t="shared" si="371"/>
        <v>2</v>
      </c>
      <c r="E416">
        <f t="shared" si="336"/>
        <v>3</v>
      </c>
      <c r="F416">
        <f t="shared" si="372"/>
        <v>0</v>
      </c>
      <c r="G416">
        <f t="shared" si="373"/>
        <v>0</v>
      </c>
      <c r="H416">
        <f t="shared" si="374"/>
        <v>0</v>
      </c>
      <c r="I416">
        <f t="shared" si="375"/>
        <v>1</v>
      </c>
      <c r="J416">
        <f t="shared" si="376"/>
        <v>2</v>
      </c>
      <c r="K416">
        <f t="shared" si="377"/>
        <v>0</v>
      </c>
      <c r="L416">
        <f t="shared" si="378"/>
        <v>0</v>
      </c>
      <c r="M416">
        <f t="shared" si="325"/>
        <v>3</v>
      </c>
      <c r="N416">
        <f t="shared" si="379"/>
        <v>3</v>
      </c>
      <c r="O416">
        <f t="shared" si="380"/>
        <v>0</v>
      </c>
      <c r="P416">
        <f t="shared" si="381"/>
        <v>0</v>
      </c>
      <c r="Q416">
        <f t="shared" si="382"/>
        <v>0</v>
      </c>
      <c r="R416">
        <f t="shared" si="383"/>
        <v>0</v>
      </c>
      <c r="S416">
        <f t="shared" si="384"/>
        <v>0</v>
      </c>
      <c r="U416">
        <f t="shared" si="326"/>
        <v>3</v>
      </c>
    </row>
    <row r="417" spans="1:21" ht="15.75" customHeight="1">
      <c r="A417" s="56" t="s">
        <v>47</v>
      </c>
      <c r="B417" s="57" t="s">
        <v>296</v>
      </c>
      <c r="C417" t="str">
        <f t="shared" si="370"/>
        <v xml:space="preserve"> </v>
      </c>
      <c r="D417" t="str">
        <f t="shared" si="371"/>
        <v xml:space="preserve"> </v>
      </c>
      <c r="E417">
        <f t="shared" si="336"/>
        <v>0</v>
      </c>
      <c r="F417" t="str">
        <f t="shared" si="372"/>
        <v xml:space="preserve"> </v>
      </c>
      <c r="G417" t="str">
        <f t="shared" si="373"/>
        <v xml:space="preserve"> </v>
      </c>
      <c r="H417" t="str">
        <f t="shared" si="374"/>
        <v xml:space="preserve"> </v>
      </c>
      <c r="I417" t="str">
        <f t="shared" si="375"/>
        <v xml:space="preserve"> </v>
      </c>
      <c r="J417" t="str">
        <f t="shared" si="376"/>
        <v xml:space="preserve"> </v>
      </c>
      <c r="K417" t="str">
        <f t="shared" si="377"/>
        <v xml:space="preserve"> </v>
      </c>
      <c r="L417" t="str">
        <f t="shared" si="378"/>
        <v xml:space="preserve"> </v>
      </c>
      <c r="M417">
        <f t="shared" si="325"/>
        <v>0</v>
      </c>
      <c r="N417" t="str">
        <f t="shared" si="379"/>
        <v xml:space="preserve"> </v>
      </c>
      <c r="O417" t="str">
        <f t="shared" si="380"/>
        <v xml:space="preserve"> </v>
      </c>
      <c r="P417" t="str">
        <f t="shared" si="381"/>
        <v xml:space="preserve"> </v>
      </c>
      <c r="Q417" t="str">
        <f t="shared" si="382"/>
        <v xml:space="preserve"> </v>
      </c>
      <c r="R417" t="str">
        <f t="shared" si="383"/>
        <v xml:space="preserve"> </v>
      </c>
      <c r="S417" t="str">
        <f t="shared" si="384"/>
        <v xml:space="preserve"> </v>
      </c>
      <c r="U417">
        <f t="shared" si="326"/>
        <v>0</v>
      </c>
    </row>
    <row r="418" spans="1:21" ht="15.75" customHeight="1">
      <c r="A418" s="56" t="s">
        <v>49</v>
      </c>
      <c r="B418" s="57" t="s">
        <v>297</v>
      </c>
      <c r="C418">
        <f t="shared" si="370"/>
        <v>1</v>
      </c>
      <c r="D418">
        <f t="shared" si="371"/>
        <v>1</v>
      </c>
      <c r="E418">
        <f t="shared" si="336"/>
        <v>2</v>
      </c>
      <c r="F418">
        <f t="shared" si="372"/>
        <v>0</v>
      </c>
      <c r="G418">
        <f t="shared" si="373"/>
        <v>1</v>
      </c>
      <c r="H418">
        <f t="shared" si="374"/>
        <v>0</v>
      </c>
      <c r="I418">
        <f t="shared" si="375"/>
        <v>0</v>
      </c>
      <c r="J418">
        <f t="shared" si="376"/>
        <v>0</v>
      </c>
      <c r="K418">
        <f t="shared" si="377"/>
        <v>1</v>
      </c>
      <c r="L418">
        <f t="shared" si="378"/>
        <v>0</v>
      </c>
      <c r="M418">
        <f t="shared" si="325"/>
        <v>2</v>
      </c>
      <c r="N418">
        <f t="shared" si="379"/>
        <v>0</v>
      </c>
      <c r="O418">
        <f t="shared" si="380"/>
        <v>0</v>
      </c>
      <c r="P418">
        <f t="shared" si="381"/>
        <v>2</v>
      </c>
      <c r="Q418">
        <f t="shared" si="382"/>
        <v>0</v>
      </c>
      <c r="R418">
        <f t="shared" si="383"/>
        <v>0</v>
      </c>
      <c r="S418">
        <f t="shared" si="384"/>
        <v>0</v>
      </c>
      <c r="U418">
        <f t="shared" si="326"/>
        <v>2</v>
      </c>
    </row>
    <row r="419" spans="1:21" ht="15.75" customHeight="1">
      <c r="A419" s="56" t="s">
        <v>51</v>
      </c>
      <c r="B419" s="57" t="s">
        <v>298</v>
      </c>
      <c r="C419" t="str">
        <f t="shared" si="370"/>
        <v xml:space="preserve"> </v>
      </c>
      <c r="D419" t="str">
        <f t="shared" si="371"/>
        <v xml:space="preserve"> </v>
      </c>
      <c r="E419">
        <f t="shared" si="336"/>
        <v>0</v>
      </c>
      <c r="F419" t="str">
        <f t="shared" si="372"/>
        <v xml:space="preserve"> </v>
      </c>
      <c r="G419" t="str">
        <f t="shared" si="373"/>
        <v xml:space="preserve"> </v>
      </c>
      <c r="H419" t="str">
        <f t="shared" si="374"/>
        <v xml:space="preserve"> </v>
      </c>
      <c r="I419" t="str">
        <f t="shared" si="375"/>
        <v xml:space="preserve"> </v>
      </c>
      <c r="J419" t="str">
        <f t="shared" si="376"/>
        <v xml:space="preserve"> </v>
      </c>
      <c r="K419" t="str">
        <f t="shared" si="377"/>
        <v xml:space="preserve"> </v>
      </c>
      <c r="L419" t="str">
        <f t="shared" si="378"/>
        <v xml:space="preserve"> </v>
      </c>
      <c r="M419">
        <f t="shared" si="325"/>
        <v>0</v>
      </c>
      <c r="N419" t="str">
        <f t="shared" si="379"/>
        <v xml:space="preserve"> </v>
      </c>
      <c r="O419" t="str">
        <f t="shared" si="380"/>
        <v xml:space="preserve"> </v>
      </c>
      <c r="P419" t="str">
        <f t="shared" si="381"/>
        <v xml:space="preserve"> </v>
      </c>
      <c r="Q419" t="str">
        <f t="shared" si="382"/>
        <v xml:space="preserve"> </v>
      </c>
      <c r="R419" t="str">
        <f t="shared" si="383"/>
        <v xml:space="preserve"> </v>
      </c>
      <c r="S419" t="str">
        <f t="shared" si="384"/>
        <v xml:space="preserve"> </v>
      </c>
      <c r="U419">
        <f t="shared" si="326"/>
        <v>0</v>
      </c>
    </row>
    <row r="420" spans="1:21" ht="15.75" customHeight="1">
      <c r="A420" s="56" t="s">
        <v>53</v>
      </c>
      <c r="B420" s="57" t="s">
        <v>184</v>
      </c>
      <c r="C420">
        <f t="shared" si="370"/>
        <v>1</v>
      </c>
      <c r="D420">
        <f t="shared" si="371"/>
        <v>1</v>
      </c>
      <c r="E420">
        <f t="shared" si="336"/>
        <v>2</v>
      </c>
      <c r="F420">
        <f t="shared" si="372"/>
        <v>2</v>
      </c>
      <c r="G420">
        <f t="shared" si="373"/>
        <v>0</v>
      </c>
      <c r="H420">
        <f t="shared" si="374"/>
        <v>0</v>
      </c>
      <c r="I420">
        <f t="shared" si="375"/>
        <v>0</v>
      </c>
      <c r="J420">
        <f t="shared" si="376"/>
        <v>0</v>
      </c>
      <c r="K420">
        <f t="shared" si="377"/>
        <v>0</v>
      </c>
      <c r="L420">
        <f t="shared" si="378"/>
        <v>0</v>
      </c>
      <c r="M420">
        <f t="shared" si="325"/>
        <v>2</v>
      </c>
      <c r="N420">
        <f t="shared" si="379"/>
        <v>0</v>
      </c>
      <c r="O420">
        <f t="shared" si="380"/>
        <v>0</v>
      </c>
      <c r="P420">
        <f t="shared" si="381"/>
        <v>0</v>
      </c>
      <c r="Q420">
        <f t="shared" si="382"/>
        <v>1</v>
      </c>
      <c r="R420">
        <f t="shared" si="383"/>
        <v>1</v>
      </c>
      <c r="S420">
        <f t="shared" si="384"/>
        <v>0</v>
      </c>
      <c r="U420">
        <f t="shared" si="326"/>
        <v>2</v>
      </c>
    </row>
    <row r="421" spans="1:21" ht="15.75" customHeight="1">
      <c r="A421" s="56" t="s">
        <v>55</v>
      </c>
      <c r="B421" s="57" t="s">
        <v>299</v>
      </c>
      <c r="C421">
        <f t="shared" si="370"/>
        <v>1</v>
      </c>
      <c r="D421">
        <f t="shared" si="371"/>
        <v>2</v>
      </c>
      <c r="E421">
        <f t="shared" si="336"/>
        <v>3</v>
      </c>
      <c r="F421">
        <f t="shared" si="372"/>
        <v>0</v>
      </c>
      <c r="G421">
        <f t="shared" si="373"/>
        <v>0</v>
      </c>
      <c r="H421">
        <f t="shared" si="374"/>
        <v>2</v>
      </c>
      <c r="I421">
        <f t="shared" si="375"/>
        <v>0</v>
      </c>
      <c r="J421">
        <f t="shared" si="376"/>
        <v>0</v>
      </c>
      <c r="K421">
        <f t="shared" si="377"/>
        <v>1</v>
      </c>
      <c r="L421">
        <f t="shared" si="378"/>
        <v>0</v>
      </c>
      <c r="M421">
        <f t="shared" si="325"/>
        <v>3</v>
      </c>
      <c r="N421">
        <f t="shared" si="379"/>
        <v>3</v>
      </c>
      <c r="O421">
        <f t="shared" si="380"/>
        <v>0</v>
      </c>
      <c r="P421">
        <f t="shared" si="381"/>
        <v>0</v>
      </c>
      <c r="Q421">
        <f t="shared" si="382"/>
        <v>0</v>
      </c>
      <c r="R421">
        <f t="shared" si="383"/>
        <v>0</v>
      </c>
      <c r="S421">
        <f t="shared" si="384"/>
        <v>0</v>
      </c>
      <c r="U421">
        <f t="shared" si="326"/>
        <v>3</v>
      </c>
    </row>
    <row r="422" spans="1:21" ht="15.75" customHeight="1">
      <c r="A422" s="56" t="s">
        <v>57</v>
      </c>
      <c r="B422" s="57" t="s">
        <v>300</v>
      </c>
      <c r="C422">
        <f t="shared" si="370"/>
        <v>1</v>
      </c>
      <c r="D422">
        <f t="shared" si="371"/>
        <v>1</v>
      </c>
      <c r="E422">
        <f t="shared" si="336"/>
        <v>2</v>
      </c>
      <c r="F422">
        <f t="shared" si="372"/>
        <v>0</v>
      </c>
      <c r="G422">
        <f t="shared" si="373"/>
        <v>0</v>
      </c>
      <c r="H422">
        <f t="shared" si="374"/>
        <v>1</v>
      </c>
      <c r="I422">
        <f t="shared" si="375"/>
        <v>0</v>
      </c>
      <c r="J422">
        <f t="shared" si="376"/>
        <v>1</v>
      </c>
      <c r="K422">
        <f t="shared" si="377"/>
        <v>0</v>
      </c>
      <c r="L422">
        <f t="shared" si="378"/>
        <v>0</v>
      </c>
      <c r="M422">
        <f t="shared" si="325"/>
        <v>2</v>
      </c>
      <c r="N422">
        <f t="shared" si="379"/>
        <v>0</v>
      </c>
      <c r="O422">
        <f t="shared" si="380"/>
        <v>0</v>
      </c>
      <c r="P422">
        <f t="shared" si="381"/>
        <v>1</v>
      </c>
      <c r="Q422">
        <f t="shared" si="382"/>
        <v>0</v>
      </c>
      <c r="R422">
        <f t="shared" si="383"/>
        <v>1</v>
      </c>
      <c r="S422">
        <f t="shared" si="384"/>
        <v>0</v>
      </c>
      <c r="U422">
        <f t="shared" si="326"/>
        <v>2</v>
      </c>
    </row>
    <row r="423" spans="1:21" ht="15.75" customHeight="1">
      <c r="A423" s="56" t="s">
        <v>59</v>
      </c>
      <c r="B423" s="57" t="s">
        <v>301</v>
      </c>
      <c r="C423" t="str">
        <f t="shared" si="370"/>
        <v xml:space="preserve"> </v>
      </c>
      <c r="D423" t="str">
        <f t="shared" si="371"/>
        <v xml:space="preserve"> </v>
      </c>
      <c r="E423">
        <f t="shared" si="336"/>
        <v>0</v>
      </c>
      <c r="F423" t="str">
        <f t="shared" si="372"/>
        <v xml:space="preserve"> </v>
      </c>
      <c r="G423" t="str">
        <f t="shared" si="373"/>
        <v xml:space="preserve"> </v>
      </c>
      <c r="H423" t="str">
        <f t="shared" si="374"/>
        <v xml:space="preserve"> </v>
      </c>
      <c r="I423" t="str">
        <f t="shared" si="375"/>
        <v xml:space="preserve"> </v>
      </c>
      <c r="J423" t="str">
        <f t="shared" si="376"/>
        <v xml:space="preserve"> </v>
      </c>
      <c r="K423" t="str">
        <f t="shared" si="377"/>
        <v xml:space="preserve"> </v>
      </c>
      <c r="L423" t="str">
        <f t="shared" si="378"/>
        <v xml:space="preserve"> </v>
      </c>
      <c r="M423">
        <f t="shared" si="325"/>
        <v>0</v>
      </c>
      <c r="N423" t="str">
        <f t="shared" si="379"/>
        <v xml:space="preserve"> </v>
      </c>
      <c r="O423" t="str">
        <f t="shared" si="380"/>
        <v xml:space="preserve"> </v>
      </c>
      <c r="P423" t="str">
        <f t="shared" si="381"/>
        <v xml:space="preserve"> </v>
      </c>
      <c r="Q423" t="str">
        <f t="shared" si="382"/>
        <v xml:space="preserve"> </v>
      </c>
      <c r="R423" t="str">
        <f t="shared" si="383"/>
        <v xml:space="preserve"> </v>
      </c>
      <c r="S423" t="str">
        <f t="shared" si="384"/>
        <v xml:space="preserve"> </v>
      </c>
      <c r="U423">
        <f t="shared" si="326"/>
        <v>0</v>
      </c>
    </row>
    <row r="424" spans="1:21" ht="15.75" customHeight="1">
      <c r="A424" s="56" t="s">
        <v>61</v>
      </c>
      <c r="B424" s="57" t="s">
        <v>302</v>
      </c>
      <c r="C424" t="str">
        <f t="shared" si="370"/>
        <v xml:space="preserve"> </v>
      </c>
      <c r="D424" t="str">
        <f t="shared" si="371"/>
        <v xml:space="preserve"> </v>
      </c>
      <c r="E424">
        <f t="shared" si="336"/>
        <v>0</v>
      </c>
      <c r="F424" t="str">
        <f t="shared" si="372"/>
        <v xml:space="preserve"> </v>
      </c>
      <c r="G424" t="str">
        <f t="shared" si="373"/>
        <v xml:space="preserve"> </v>
      </c>
      <c r="H424" t="str">
        <f t="shared" si="374"/>
        <v xml:space="preserve"> </v>
      </c>
      <c r="I424" t="str">
        <f t="shared" si="375"/>
        <v xml:space="preserve"> </v>
      </c>
      <c r="J424" t="str">
        <f t="shared" si="376"/>
        <v xml:space="preserve"> </v>
      </c>
      <c r="K424" t="str">
        <f t="shared" si="377"/>
        <v xml:space="preserve"> </v>
      </c>
      <c r="L424" t="str">
        <f t="shared" si="378"/>
        <v xml:space="preserve"> </v>
      </c>
      <c r="M424">
        <f t="shared" si="325"/>
        <v>0</v>
      </c>
      <c r="N424" t="str">
        <f t="shared" si="379"/>
        <v xml:space="preserve"> </v>
      </c>
      <c r="O424" t="str">
        <f t="shared" si="380"/>
        <v xml:space="preserve"> </v>
      </c>
      <c r="P424" t="str">
        <f t="shared" si="381"/>
        <v xml:space="preserve"> </v>
      </c>
      <c r="Q424" t="str">
        <f t="shared" si="382"/>
        <v xml:space="preserve"> </v>
      </c>
      <c r="R424" t="str">
        <f t="shared" si="383"/>
        <v xml:space="preserve"> </v>
      </c>
      <c r="S424" t="str">
        <f t="shared" si="384"/>
        <v xml:space="preserve"> </v>
      </c>
      <c r="U424">
        <f t="shared" si="326"/>
        <v>0</v>
      </c>
    </row>
    <row r="425" spans="1:21" ht="15.75" customHeight="1">
      <c r="A425" s="56" t="s">
        <v>63</v>
      </c>
      <c r="B425" s="57" t="s">
        <v>303</v>
      </c>
      <c r="C425">
        <f t="shared" si="370"/>
        <v>2</v>
      </c>
      <c r="D425">
        <f t="shared" si="371"/>
        <v>4</v>
      </c>
      <c r="E425">
        <f t="shared" si="336"/>
        <v>6</v>
      </c>
      <c r="F425">
        <f t="shared" si="372"/>
        <v>0</v>
      </c>
      <c r="G425">
        <f t="shared" si="373"/>
        <v>0</v>
      </c>
      <c r="H425">
        <f t="shared" si="374"/>
        <v>2</v>
      </c>
      <c r="I425">
        <f t="shared" si="375"/>
        <v>0</v>
      </c>
      <c r="J425">
        <f t="shared" si="376"/>
        <v>1</v>
      </c>
      <c r="K425">
        <f t="shared" si="377"/>
        <v>3</v>
      </c>
      <c r="L425">
        <f t="shared" si="378"/>
        <v>0</v>
      </c>
      <c r="M425">
        <f t="shared" si="325"/>
        <v>6</v>
      </c>
      <c r="N425">
        <f t="shared" si="379"/>
        <v>2</v>
      </c>
      <c r="O425">
        <f t="shared" si="380"/>
        <v>3</v>
      </c>
      <c r="P425">
        <f t="shared" si="381"/>
        <v>1</v>
      </c>
      <c r="Q425">
        <f t="shared" si="382"/>
        <v>0</v>
      </c>
      <c r="R425">
        <f t="shared" si="383"/>
        <v>0</v>
      </c>
      <c r="S425">
        <f t="shared" si="384"/>
        <v>0</v>
      </c>
      <c r="U425">
        <f t="shared" si="326"/>
        <v>6</v>
      </c>
    </row>
    <row r="426" spans="1:21" ht="15.75" customHeight="1">
      <c r="A426" s="56" t="s">
        <v>65</v>
      </c>
      <c r="B426" s="57" t="s">
        <v>304</v>
      </c>
      <c r="C426" t="str">
        <f t="shared" si="370"/>
        <v xml:space="preserve"> </v>
      </c>
      <c r="D426" t="str">
        <f t="shared" si="371"/>
        <v xml:space="preserve"> </v>
      </c>
      <c r="E426">
        <f t="shared" si="336"/>
        <v>0</v>
      </c>
      <c r="F426" t="str">
        <f t="shared" si="372"/>
        <v xml:space="preserve"> </v>
      </c>
      <c r="G426" t="str">
        <f t="shared" si="373"/>
        <v xml:space="preserve"> </v>
      </c>
      <c r="H426" t="str">
        <f t="shared" si="374"/>
        <v xml:space="preserve"> </v>
      </c>
      <c r="I426" t="str">
        <f t="shared" si="375"/>
        <v xml:space="preserve"> </v>
      </c>
      <c r="J426" t="str">
        <f t="shared" si="376"/>
        <v xml:space="preserve"> </v>
      </c>
      <c r="K426" t="str">
        <f t="shared" si="377"/>
        <v xml:space="preserve"> </v>
      </c>
      <c r="L426" t="str">
        <f t="shared" si="378"/>
        <v xml:space="preserve"> </v>
      </c>
      <c r="M426">
        <f t="shared" si="325"/>
        <v>0</v>
      </c>
      <c r="N426" t="str">
        <f t="shared" si="379"/>
        <v xml:space="preserve"> </v>
      </c>
      <c r="O426" t="str">
        <f t="shared" si="380"/>
        <v xml:space="preserve"> </v>
      </c>
      <c r="P426" t="str">
        <f t="shared" si="381"/>
        <v xml:space="preserve"> </v>
      </c>
      <c r="Q426" t="str">
        <f t="shared" si="382"/>
        <v xml:space="preserve"> </v>
      </c>
      <c r="R426" t="str">
        <f t="shared" si="383"/>
        <v xml:space="preserve"> </v>
      </c>
      <c r="S426" t="str">
        <f t="shared" si="384"/>
        <v xml:space="preserve"> </v>
      </c>
      <c r="U426">
        <f t="shared" si="326"/>
        <v>0</v>
      </c>
    </row>
    <row r="427" spans="1:21" ht="15.75" customHeight="1">
      <c r="A427" s="56" t="s">
        <v>67</v>
      </c>
      <c r="B427" s="57" t="s">
        <v>305</v>
      </c>
      <c r="C427">
        <f t="shared" si="370"/>
        <v>1</v>
      </c>
      <c r="D427">
        <f t="shared" si="371"/>
        <v>4</v>
      </c>
      <c r="E427">
        <f t="shared" si="336"/>
        <v>5</v>
      </c>
      <c r="F427">
        <f t="shared" si="372"/>
        <v>1</v>
      </c>
      <c r="G427">
        <f t="shared" si="373"/>
        <v>0</v>
      </c>
      <c r="H427">
        <f t="shared" si="374"/>
        <v>1</v>
      </c>
      <c r="I427">
        <f t="shared" si="375"/>
        <v>0</v>
      </c>
      <c r="J427">
        <f t="shared" si="376"/>
        <v>2</v>
      </c>
      <c r="K427">
        <f t="shared" si="377"/>
        <v>1</v>
      </c>
      <c r="L427">
        <f t="shared" si="378"/>
        <v>0</v>
      </c>
      <c r="M427">
        <f t="shared" si="325"/>
        <v>5</v>
      </c>
      <c r="N427">
        <f t="shared" si="379"/>
        <v>2</v>
      </c>
      <c r="O427">
        <f t="shared" si="380"/>
        <v>0</v>
      </c>
      <c r="P427">
        <f t="shared" si="381"/>
        <v>2</v>
      </c>
      <c r="Q427">
        <f t="shared" si="382"/>
        <v>0</v>
      </c>
      <c r="R427">
        <f t="shared" si="383"/>
        <v>0</v>
      </c>
      <c r="S427">
        <f t="shared" si="384"/>
        <v>1</v>
      </c>
      <c r="U427">
        <f t="shared" si="326"/>
        <v>5</v>
      </c>
    </row>
    <row r="428" spans="1:21" ht="15.75" customHeight="1">
      <c r="A428" s="56" t="s">
        <v>69</v>
      </c>
      <c r="B428" s="57" t="s">
        <v>306</v>
      </c>
      <c r="C428">
        <f t="shared" si="370"/>
        <v>0</v>
      </c>
      <c r="D428">
        <f t="shared" si="371"/>
        <v>2</v>
      </c>
      <c r="E428">
        <f t="shared" si="336"/>
        <v>2</v>
      </c>
      <c r="F428">
        <f t="shared" si="372"/>
        <v>0</v>
      </c>
      <c r="G428">
        <f t="shared" si="373"/>
        <v>0</v>
      </c>
      <c r="H428">
        <f t="shared" si="374"/>
        <v>0</v>
      </c>
      <c r="I428">
        <f t="shared" si="375"/>
        <v>1</v>
      </c>
      <c r="J428">
        <f t="shared" si="376"/>
        <v>1</v>
      </c>
      <c r="K428">
        <f t="shared" si="377"/>
        <v>0</v>
      </c>
      <c r="L428">
        <f t="shared" si="378"/>
        <v>0</v>
      </c>
      <c r="M428">
        <f t="shared" ref="M428:M432" si="385">SUM(F428:L428)</f>
        <v>2</v>
      </c>
      <c r="N428">
        <f t="shared" si="379"/>
        <v>1</v>
      </c>
      <c r="O428">
        <f t="shared" si="380"/>
        <v>0</v>
      </c>
      <c r="P428">
        <f t="shared" si="381"/>
        <v>1</v>
      </c>
      <c r="Q428">
        <f t="shared" si="382"/>
        <v>0</v>
      </c>
      <c r="R428">
        <f t="shared" si="383"/>
        <v>0</v>
      </c>
      <c r="S428">
        <f t="shared" si="384"/>
        <v>0</v>
      </c>
      <c r="U428">
        <f t="shared" ref="U428:U432" si="386">SUM(N428:T428)</f>
        <v>2</v>
      </c>
    </row>
    <row r="429" spans="1:21" ht="15.75" customHeight="1">
      <c r="A429" s="56" t="s">
        <v>71</v>
      </c>
      <c r="B429" s="57" t="s">
        <v>180</v>
      </c>
      <c r="C429">
        <f t="shared" si="370"/>
        <v>1</v>
      </c>
      <c r="D429">
        <f t="shared" si="371"/>
        <v>1</v>
      </c>
      <c r="E429">
        <f t="shared" si="336"/>
        <v>2</v>
      </c>
      <c r="F429">
        <f t="shared" si="372"/>
        <v>1</v>
      </c>
      <c r="G429">
        <f t="shared" si="373"/>
        <v>0</v>
      </c>
      <c r="H429">
        <f t="shared" si="374"/>
        <v>0</v>
      </c>
      <c r="I429">
        <f t="shared" si="375"/>
        <v>0</v>
      </c>
      <c r="J429">
        <f t="shared" si="376"/>
        <v>1</v>
      </c>
      <c r="K429">
        <f t="shared" si="377"/>
        <v>0</v>
      </c>
      <c r="L429">
        <f t="shared" si="378"/>
        <v>0</v>
      </c>
      <c r="M429">
        <f t="shared" si="385"/>
        <v>2</v>
      </c>
      <c r="N429">
        <f t="shared" si="379"/>
        <v>0</v>
      </c>
      <c r="O429">
        <f t="shared" si="380"/>
        <v>0</v>
      </c>
      <c r="P429">
        <f t="shared" si="381"/>
        <v>2</v>
      </c>
      <c r="Q429">
        <f t="shared" si="382"/>
        <v>0</v>
      </c>
      <c r="R429">
        <f t="shared" si="383"/>
        <v>0</v>
      </c>
      <c r="S429">
        <f t="shared" si="384"/>
        <v>0</v>
      </c>
      <c r="U429">
        <f t="shared" si="386"/>
        <v>2</v>
      </c>
    </row>
    <row r="430" spans="1:21" ht="15.75" customHeight="1">
      <c r="A430" s="56" t="s">
        <v>88</v>
      </c>
      <c r="B430" s="57" t="s">
        <v>307</v>
      </c>
      <c r="C430" t="str">
        <f t="shared" si="370"/>
        <v xml:space="preserve"> </v>
      </c>
      <c r="D430" t="str">
        <f t="shared" si="371"/>
        <v xml:space="preserve"> </v>
      </c>
      <c r="E430">
        <f t="shared" si="336"/>
        <v>0</v>
      </c>
      <c r="F430" t="str">
        <f t="shared" si="372"/>
        <v xml:space="preserve"> </v>
      </c>
      <c r="G430" t="str">
        <f t="shared" si="373"/>
        <v xml:space="preserve"> </v>
      </c>
      <c r="H430" t="str">
        <f t="shared" si="374"/>
        <v xml:space="preserve"> </v>
      </c>
      <c r="I430" t="str">
        <f t="shared" si="375"/>
        <v xml:space="preserve"> </v>
      </c>
      <c r="J430" t="str">
        <f t="shared" si="376"/>
        <v xml:space="preserve"> </v>
      </c>
      <c r="K430" t="str">
        <f t="shared" si="377"/>
        <v xml:space="preserve"> </v>
      </c>
      <c r="L430" t="str">
        <f t="shared" si="378"/>
        <v xml:space="preserve"> </v>
      </c>
      <c r="M430">
        <f t="shared" si="385"/>
        <v>0</v>
      </c>
      <c r="N430" t="str">
        <f t="shared" si="379"/>
        <v xml:space="preserve"> </v>
      </c>
      <c r="O430" t="str">
        <f t="shared" si="380"/>
        <v xml:space="preserve"> </v>
      </c>
      <c r="P430" t="str">
        <f t="shared" si="381"/>
        <v xml:space="preserve"> </v>
      </c>
      <c r="Q430" t="str">
        <f t="shared" si="382"/>
        <v xml:space="preserve"> </v>
      </c>
      <c r="R430" t="str">
        <f t="shared" si="383"/>
        <v xml:space="preserve"> </v>
      </c>
      <c r="S430" t="str">
        <f t="shared" si="384"/>
        <v xml:space="preserve"> </v>
      </c>
      <c r="U430">
        <f t="shared" si="386"/>
        <v>0</v>
      </c>
    </row>
    <row r="431" spans="1:21" ht="15.75" customHeight="1">
      <c r="A431" s="56" t="s">
        <v>129</v>
      </c>
      <c r="B431" s="57" t="s">
        <v>308</v>
      </c>
      <c r="C431" t="str">
        <f t="shared" si="370"/>
        <v xml:space="preserve"> </v>
      </c>
      <c r="D431" t="str">
        <f t="shared" si="371"/>
        <v xml:space="preserve"> </v>
      </c>
      <c r="E431">
        <f t="shared" si="336"/>
        <v>0</v>
      </c>
      <c r="F431" t="str">
        <f t="shared" si="372"/>
        <v xml:space="preserve"> </v>
      </c>
      <c r="G431" t="str">
        <f t="shared" si="373"/>
        <v xml:space="preserve"> </v>
      </c>
      <c r="H431" t="str">
        <f t="shared" si="374"/>
        <v xml:space="preserve"> </v>
      </c>
      <c r="I431" t="str">
        <f t="shared" si="375"/>
        <v xml:space="preserve"> </v>
      </c>
      <c r="J431" t="str">
        <f t="shared" si="376"/>
        <v xml:space="preserve"> </v>
      </c>
      <c r="K431" t="str">
        <f t="shared" si="377"/>
        <v xml:space="preserve"> </v>
      </c>
      <c r="L431" t="str">
        <f t="shared" si="378"/>
        <v xml:space="preserve"> </v>
      </c>
      <c r="M431">
        <f t="shared" si="385"/>
        <v>0</v>
      </c>
      <c r="N431" t="str">
        <f t="shared" si="379"/>
        <v xml:space="preserve"> </v>
      </c>
      <c r="O431" t="str">
        <f t="shared" si="380"/>
        <v xml:space="preserve"> </v>
      </c>
      <c r="P431" t="str">
        <f t="shared" si="381"/>
        <v xml:space="preserve"> </v>
      </c>
      <c r="Q431" t="str">
        <f t="shared" si="382"/>
        <v xml:space="preserve"> </v>
      </c>
      <c r="R431" t="str">
        <f t="shared" si="383"/>
        <v xml:space="preserve"> </v>
      </c>
      <c r="S431" t="str">
        <f t="shared" si="384"/>
        <v xml:space="preserve"> </v>
      </c>
      <c r="U431">
        <f t="shared" si="386"/>
        <v>0</v>
      </c>
    </row>
    <row r="432" spans="1:21" ht="15.75" customHeight="1">
      <c r="A432" s="56" t="s">
        <v>90</v>
      </c>
      <c r="B432" s="57" t="s">
        <v>309</v>
      </c>
      <c r="C432" t="str">
        <f t="shared" si="370"/>
        <v xml:space="preserve"> </v>
      </c>
      <c r="D432" t="str">
        <f t="shared" si="371"/>
        <v xml:space="preserve"> </v>
      </c>
      <c r="E432">
        <f t="shared" si="336"/>
        <v>0</v>
      </c>
      <c r="F432" t="str">
        <f t="shared" si="372"/>
        <v xml:space="preserve"> </v>
      </c>
      <c r="G432" t="str">
        <f t="shared" si="373"/>
        <v xml:space="preserve"> </v>
      </c>
      <c r="H432" t="str">
        <f t="shared" si="374"/>
        <v xml:space="preserve"> </v>
      </c>
      <c r="I432" t="str">
        <f t="shared" si="375"/>
        <v xml:space="preserve"> </v>
      </c>
      <c r="J432" t="str">
        <f t="shared" si="376"/>
        <v xml:space="preserve"> </v>
      </c>
      <c r="K432" t="str">
        <f t="shared" si="377"/>
        <v xml:space="preserve"> </v>
      </c>
      <c r="L432" t="str">
        <f t="shared" si="378"/>
        <v xml:space="preserve"> </v>
      </c>
      <c r="M432">
        <f t="shared" si="385"/>
        <v>0</v>
      </c>
      <c r="N432" t="str">
        <f t="shared" si="379"/>
        <v xml:space="preserve"> </v>
      </c>
      <c r="O432" t="str">
        <f t="shared" si="380"/>
        <v xml:space="preserve"> </v>
      </c>
      <c r="P432" t="str">
        <f t="shared" si="381"/>
        <v xml:space="preserve"> </v>
      </c>
      <c r="Q432" t="str">
        <f t="shared" si="382"/>
        <v xml:space="preserve"> </v>
      </c>
      <c r="R432" t="str">
        <f t="shared" si="383"/>
        <v xml:space="preserve"> </v>
      </c>
      <c r="S432" t="str">
        <f t="shared" si="384"/>
        <v xml:space="preserve"> </v>
      </c>
      <c r="U432">
        <f t="shared" si="386"/>
        <v>0</v>
      </c>
    </row>
    <row r="433" spans="1:21" ht="15.75" customHeight="1">
      <c r="A433" s="59"/>
      <c r="B433" s="60" t="s">
        <v>310</v>
      </c>
      <c r="C433" s="236">
        <f>SUM(C415:C432)</f>
        <v>9</v>
      </c>
      <c r="D433" s="236">
        <f t="shared" ref="D433:U433" si="387">SUM(D415:D432)</f>
        <v>18</v>
      </c>
      <c r="E433" s="236">
        <f t="shared" si="387"/>
        <v>27</v>
      </c>
      <c r="F433" s="236">
        <f t="shared" si="387"/>
        <v>4</v>
      </c>
      <c r="G433" s="236">
        <f t="shared" si="387"/>
        <v>1</v>
      </c>
      <c r="H433" s="236">
        <f t="shared" si="387"/>
        <v>6</v>
      </c>
      <c r="I433" s="236">
        <f t="shared" si="387"/>
        <v>2</v>
      </c>
      <c r="J433" s="236">
        <f t="shared" si="387"/>
        <v>8</v>
      </c>
      <c r="K433" s="236">
        <f t="shared" si="387"/>
        <v>6</v>
      </c>
      <c r="L433" s="236">
        <f t="shared" si="387"/>
        <v>0</v>
      </c>
      <c r="M433" s="236">
        <f t="shared" si="387"/>
        <v>27</v>
      </c>
      <c r="N433" s="236">
        <f t="shared" si="387"/>
        <v>11</v>
      </c>
      <c r="O433" s="236">
        <f t="shared" si="387"/>
        <v>3</v>
      </c>
      <c r="P433" s="236">
        <f t="shared" si="387"/>
        <v>9</v>
      </c>
      <c r="Q433" s="236">
        <f t="shared" si="387"/>
        <v>1</v>
      </c>
      <c r="R433" s="236">
        <f t="shared" si="387"/>
        <v>2</v>
      </c>
      <c r="S433" s="236">
        <f t="shared" si="387"/>
        <v>1</v>
      </c>
      <c r="T433" s="236">
        <f t="shared" si="387"/>
        <v>0</v>
      </c>
      <c r="U433" s="236">
        <f t="shared" si="387"/>
        <v>27</v>
      </c>
    </row>
    <row r="434" spans="1:21" ht="15.75" customHeight="1"/>
    <row r="435" spans="1:21" ht="15.75" customHeight="1">
      <c r="E435">
        <f>E186+E204+E223+E243+E264+E285+E301+E319+E331+E349+E360+E378+E392+E414+E433</f>
        <v>388</v>
      </c>
      <c r="M435">
        <f>M186+M204+M223+M243+M264+M285+M301+M319+M331+M349+M360+M378+M392+M414+M433</f>
        <v>388</v>
      </c>
      <c r="U435">
        <f>U186+U204+U223+U243+U264+U285+U301+U319+U331+U349+U360+U378+U392+U414+U433</f>
        <v>388</v>
      </c>
    </row>
    <row r="436" spans="1:21" ht="15.75" customHeight="1"/>
    <row r="437" spans="1:21" ht="15.75" customHeight="1"/>
    <row r="438" spans="1:21" ht="15.75" customHeight="1"/>
    <row r="439" spans="1:21" ht="15.75" customHeight="1"/>
    <row r="440" spans="1:21" ht="15.75" customHeight="1"/>
    <row r="441" spans="1:21" ht="15.75" customHeight="1"/>
    <row r="442" spans="1:21" ht="15.75" customHeight="1"/>
    <row r="443" spans="1:21" ht="15.75" customHeight="1"/>
    <row r="444" spans="1:21" ht="15.75" customHeight="1"/>
    <row r="445" spans="1:21" ht="15.75" customHeight="1"/>
    <row r="446" spans="1:21" ht="15.75" customHeight="1"/>
    <row r="447" spans="1:21" ht="15.75" customHeight="1"/>
    <row r="448" spans="1:21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</sheetData>
  <mergeCells count="78">
    <mergeCell ref="M81:M82"/>
    <mergeCell ref="U81:U82"/>
    <mergeCell ref="C102:U102"/>
    <mergeCell ref="F103:M103"/>
    <mergeCell ref="N103:U103"/>
    <mergeCell ref="D81:D82"/>
    <mergeCell ref="E81:E82"/>
    <mergeCell ref="A83:B83"/>
    <mergeCell ref="A99:B99"/>
    <mergeCell ref="A102:B105"/>
    <mergeCell ref="C103:E103"/>
    <mergeCell ref="C104:C105"/>
    <mergeCell ref="D104:D105"/>
    <mergeCell ref="E104:E105"/>
    <mergeCell ref="M104:M105"/>
    <mergeCell ref="U104:U105"/>
    <mergeCell ref="C124:U124"/>
    <mergeCell ref="C125:E125"/>
    <mergeCell ref="N125:U125"/>
    <mergeCell ref="F125:M125"/>
    <mergeCell ref="M126:M127"/>
    <mergeCell ref="U126:U127"/>
    <mergeCell ref="D150:D151"/>
    <mergeCell ref="E150:E151"/>
    <mergeCell ref="A106:B106"/>
    <mergeCell ref="A122:B122"/>
    <mergeCell ref="A124:B127"/>
    <mergeCell ref="C126:C127"/>
    <mergeCell ref="D126:D127"/>
    <mergeCell ref="A148:B151"/>
    <mergeCell ref="C148:U148"/>
    <mergeCell ref="C149:E149"/>
    <mergeCell ref="F149:M149"/>
    <mergeCell ref="N149:U149"/>
    <mergeCell ref="C150:C151"/>
    <mergeCell ref="F55:M55"/>
    <mergeCell ref="N55:U55"/>
    <mergeCell ref="C4:U4"/>
    <mergeCell ref="C5:E5"/>
    <mergeCell ref="F5:M5"/>
    <mergeCell ref="N5:U5"/>
    <mergeCell ref="C6:C7"/>
    <mergeCell ref="D6:D7"/>
    <mergeCell ref="E6:E7"/>
    <mergeCell ref="D31:D32"/>
    <mergeCell ref="E31:E32"/>
    <mergeCell ref="C29:U29"/>
    <mergeCell ref="C30:E30"/>
    <mergeCell ref="F30:M30"/>
    <mergeCell ref="N30:U30"/>
    <mergeCell ref="C54:U54"/>
    <mergeCell ref="A4:B7"/>
    <mergeCell ref="A8:B8"/>
    <mergeCell ref="A24:B24"/>
    <mergeCell ref="A29:B32"/>
    <mergeCell ref="C31:C32"/>
    <mergeCell ref="A33:B33"/>
    <mergeCell ref="A49:B49"/>
    <mergeCell ref="A54:B57"/>
    <mergeCell ref="C56:C57"/>
    <mergeCell ref="D56:D57"/>
    <mergeCell ref="C55:E55"/>
    <mergeCell ref="A152:B152"/>
    <mergeCell ref="A168:B168"/>
    <mergeCell ref="E56:E57"/>
    <mergeCell ref="A58:B58"/>
    <mergeCell ref="A74:B74"/>
    <mergeCell ref="A79:B82"/>
    <mergeCell ref="C79:U79"/>
    <mergeCell ref="C80:E80"/>
    <mergeCell ref="F80:M80"/>
    <mergeCell ref="N80:U80"/>
    <mergeCell ref="C81:C82"/>
    <mergeCell ref="E126:E127"/>
    <mergeCell ref="A128:B128"/>
    <mergeCell ref="M150:M151"/>
    <mergeCell ref="U150:U151"/>
    <mergeCell ref="A144:B144"/>
  </mergeCells>
  <conditionalFormatting sqref="B171:B433">
    <cfRule type="duplicateValues" dxfId="0" priority="1"/>
  </conditionalFormatting>
  <pageMargins left="0.43307086614173229" right="0.43307086614173229" top="0.74803149606299213" bottom="0.74803149606299213" header="0" footer="0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Q306"/>
  <sheetViews>
    <sheetView topLeftCell="AB290" workbookViewId="0">
      <selection activeCell="AQ301" sqref="AQ301"/>
    </sheetView>
  </sheetViews>
  <sheetFormatPr defaultColWidth="14.453125" defaultRowHeight="15" customHeight="1"/>
  <cols>
    <col min="1" max="1" width="5.453125" hidden="1" customWidth="1"/>
    <col min="2" max="2" width="37.81640625" hidden="1" customWidth="1"/>
    <col min="3" max="3" width="8.7265625" hidden="1" customWidth="1"/>
    <col min="4" max="4" width="9.81640625" hidden="1" customWidth="1"/>
    <col min="5" max="5" width="19.453125" hidden="1" customWidth="1"/>
    <col min="6" max="6" width="12.7265625" hidden="1" customWidth="1"/>
    <col min="7" max="7" width="10.1796875" hidden="1" customWidth="1"/>
    <col min="8" max="8" width="11.81640625" hidden="1" customWidth="1"/>
    <col min="9" max="9" width="8.54296875" hidden="1" customWidth="1"/>
    <col min="10" max="10" width="10" hidden="1" customWidth="1"/>
    <col min="11" max="11" width="4.81640625" hidden="1" customWidth="1"/>
    <col min="12" max="12" width="3.81640625" hidden="1" customWidth="1"/>
    <col min="13" max="13" width="26.7265625" hidden="1" customWidth="1"/>
    <col min="14" max="14" width="6.81640625" hidden="1" customWidth="1"/>
    <col min="15" max="15" width="9.453125" hidden="1" customWidth="1"/>
    <col min="16" max="16" width="17" hidden="1" customWidth="1"/>
    <col min="17" max="17" width="11.1796875" hidden="1" customWidth="1"/>
    <col min="18" max="18" width="7.7265625" hidden="1" customWidth="1"/>
    <col min="19" max="19" width="9.7265625" hidden="1" customWidth="1"/>
    <col min="20" max="20" width="6.453125" hidden="1" customWidth="1"/>
    <col min="21" max="21" width="8.1796875" hidden="1" customWidth="1"/>
    <col min="22" max="22" width="4" hidden="1" customWidth="1"/>
    <col min="23" max="23" width="3.81640625" customWidth="1"/>
    <col min="24" max="24" width="26.7265625" customWidth="1"/>
    <col min="25" max="25" width="6.81640625" customWidth="1"/>
    <col min="26" max="26" width="9.453125" customWidth="1"/>
    <col min="27" max="27" width="17" customWidth="1"/>
    <col min="28" max="28" width="11.1796875" customWidth="1"/>
    <col min="29" max="29" width="7.7265625" customWidth="1"/>
    <col min="30" max="30" width="9.7265625" customWidth="1"/>
    <col min="31" max="31" width="6.453125" customWidth="1"/>
    <col min="32" max="32" width="8.1796875" customWidth="1"/>
    <col min="33" max="34" width="3.81640625" customWidth="1"/>
    <col min="35" max="35" width="26.7265625" customWidth="1"/>
    <col min="36" max="36" width="6.81640625" customWidth="1"/>
    <col min="37" max="37" width="9.453125" customWidth="1"/>
    <col min="38" max="38" width="17" customWidth="1"/>
    <col min="39" max="39" width="11.1796875" customWidth="1"/>
    <col min="40" max="40" width="7.7265625" customWidth="1"/>
    <col min="41" max="41" width="9.7265625" customWidth="1"/>
    <col min="42" max="42" width="6.453125" customWidth="1"/>
    <col min="43" max="43" width="8.1796875" customWidth="1"/>
  </cols>
  <sheetData>
    <row r="1" spans="1:43" ht="14.5">
      <c r="A1" s="194" t="s">
        <v>446</v>
      </c>
      <c r="L1" s="195" t="s">
        <v>446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95" t="s">
        <v>446</v>
      </c>
      <c r="X1" s="100"/>
      <c r="Y1" s="100"/>
      <c r="Z1" s="100"/>
      <c r="AA1" s="100"/>
      <c r="AB1" s="100"/>
      <c r="AC1" s="100"/>
      <c r="AD1" s="100"/>
      <c r="AE1" s="100"/>
      <c r="AF1" s="100"/>
      <c r="AG1" s="195"/>
      <c r="AH1" s="195" t="s">
        <v>446</v>
      </c>
      <c r="AI1" s="100"/>
      <c r="AJ1" s="100"/>
      <c r="AK1" s="100"/>
      <c r="AL1" s="100"/>
      <c r="AM1" s="100"/>
      <c r="AN1" s="100"/>
      <c r="AO1" s="100"/>
      <c r="AP1" s="100"/>
      <c r="AQ1" s="100"/>
    </row>
    <row r="2" spans="1:43" ht="14.5">
      <c r="A2" s="194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</row>
    <row r="3" spans="1:43" ht="14.5">
      <c r="A3" s="194" t="s">
        <v>447</v>
      </c>
      <c r="L3" s="196" t="s">
        <v>448</v>
      </c>
      <c r="M3" s="197"/>
      <c r="N3" s="100"/>
      <c r="O3" s="100"/>
      <c r="P3" s="100"/>
      <c r="Q3" s="100"/>
      <c r="R3" s="100"/>
      <c r="S3" s="100"/>
      <c r="T3" s="100"/>
      <c r="U3" s="100"/>
      <c r="V3" s="100"/>
      <c r="W3" s="198" t="s">
        <v>449</v>
      </c>
      <c r="X3" s="199"/>
      <c r="Y3" s="100"/>
      <c r="Z3" s="100"/>
      <c r="AA3" s="100"/>
      <c r="AB3" s="100"/>
      <c r="AC3" s="100"/>
      <c r="AD3" s="100"/>
      <c r="AE3" s="100"/>
      <c r="AF3" s="100"/>
      <c r="AG3" s="200"/>
      <c r="AH3" s="201" t="s">
        <v>450</v>
      </c>
      <c r="AI3" s="202"/>
      <c r="AJ3" s="100"/>
      <c r="AK3" s="100"/>
      <c r="AL3" s="100"/>
      <c r="AM3" s="100"/>
      <c r="AN3" s="100"/>
      <c r="AO3" s="100"/>
      <c r="AP3" s="100"/>
      <c r="AQ3" s="100"/>
    </row>
    <row r="4" spans="1:43" ht="14.5">
      <c r="A4" s="329" t="s">
        <v>451</v>
      </c>
      <c r="B4" s="330" t="s">
        <v>452</v>
      </c>
      <c r="C4" s="327" t="s">
        <v>453</v>
      </c>
      <c r="D4" s="327" t="s">
        <v>454</v>
      </c>
      <c r="E4" s="327" t="s">
        <v>455</v>
      </c>
      <c r="F4" s="327" t="s">
        <v>324</v>
      </c>
      <c r="G4" s="328" t="s">
        <v>456</v>
      </c>
      <c r="H4" s="258"/>
      <c r="I4" s="328" t="s">
        <v>457</v>
      </c>
      <c r="J4" s="258"/>
      <c r="L4" s="326" t="s">
        <v>451</v>
      </c>
      <c r="M4" s="322" t="s">
        <v>452</v>
      </c>
      <c r="N4" s="322" t="s">
        <v>453</v>
      </c>
      <c r="O4" s="322" t="s">
        <v>454</v>
      </c>
      <c r="P4" s="322" t="s">
        <v>455</v>
      </c>
      <c r="Q4" s="322" t="s">
        <v>324</v>
      </c>
      <c r="R4" s="324" t="s">
        <v>456</v>
      </c>
      <c r="S4" s="258"/>
      <c r="T4" s="324" t="s">
        <v>457</v>
      </c>
      <c r="U4" s="258"/>
      <c r="V4" s="100"/>
      <c r="W4" s="326" t="s">
        <v>451</v>
      </c>
      <c r="X4" s="322" t="s">
        <v>452</v>
      </c>
      <c r="Y4" s="322" t="s">
        <v>453</v>
      </c>
      <c r="Z4" s="322" t="s">
        <v>454</v>
      </c>
      <c r="AA4" s="322" t="s">
        <v>455</v>
      </c>
      <c r="AB4" s="322" t="s">
        <v>324</v>
      </c>
      <c r="AC4" s="324" t="s">
        <v>456</v>
      </c>
      <c r="AD4" s="258"/>
      <c r="AE4" s="324" t="s">
        <v>457</v>
      </c>
      <c r="AF4" s="258"/>
      <c r="AG4" s="6"/>
      <c r="AH4" s="325" t="s">
        <v>451</v>
      </c>
      <c r="AI4" s="322" t="s">
        <v>452</v>
      </c>
      <c r="AJ4" s="322" t="s">
        <v>453</v>
      </c>
      <c r="AK4" s="322" t="s">
        <v>454</v>
      </c>
      <c r="AL4" s="322" t="s">
        <v>455</v>
      </c>
      <c r="AM4" s="322" t="s">
        <v>324</v>
      </c>
      <c r="AN4" s="324" t="s">
        <v>456</v>
      </c>
      <c r="AO4" s="258"/>
      <c r="AP4" s="324" t="s">
        <v>457</v>
      </c>
      <c r="AQ4" s="258"/>
    </row>
    <row r="5" spans="1:43" ht="21.75" customHeight="1">
      <c r="A5" s="323"/>
      <c r="B5" s="293"/>
      <c r="C5" s="323"/>
      <c r="D5" s="323"/>
      <c r="E5" s="323"/>
      <c r="F5" s="323"/>
      <c r="G5" s="204" t="s">
        <v>458</v>
      </c>
      <c r="H5" s="204" t="s">
        <v>459</v>
      </c>
      <c r="I5" s="204" t="s">
        <v>363</v>
      </c>
      <c r="J5" s="204" t="s">
        <v>460</v>
      </c>
      <c r="L5" s="323"/>
      <c r="M5" s="323"/>
      <c r="N5" s="323"/>
      <c r="O5" s="323"/>
      <c r="P5" s="323"/>
      <c r="Q5" s="323"/>
      <c r="R5" s="205" t="s">
        <v>458</v>
      </c>
      <c r="S5" s="205" t="s">
        <v>459</v>
      </c>
      <c r="T5" s="205" t="s">
        <v>363</v>
      </c>
      <c r="U5" s="205" t="s">
        <v>460</v>
      </c>
      <c r="V5" s="100"/>
      <c r="W5" s="323"/>
      <c r="X5" s="323"/>
      <c r="Y5" s="323"/>
      <c r="Z5" s="323"/>
      <c r="AA5" s="323"/>
      <c r="AB5" s="323"/>
      <c r="AC5" s="205" t="s">
        <v>458</v>
      </c>
      <c r="AD5" s="205" t="s">
        <v>459</v>
      </c>
      <c r="AE5" s="205" t="s">
        <v>363</v>
      </c>
      <c r="AF5" s="203" t="s">
        <v>460</v>
      </c>
      <c r="AG5" s="6"/>
      <c r="AH5" s="293"/>
      <c r="AI5" s="323"/>
      <c r="AJ5" s="323"/>
      <c r="AK5" s="323"/>
      <c r="AL5" s="323"/>
      <c r="AM5" s="323"/>
      <c r="AN5" s="205" t="s">
        <v>458</v>
      </c>
      <c r="AO5" s="205" t="s">
        <v>459</v>
      </c>
      <c r="AP5" s="205" t="s">
        <v>363</v>
      </c>
      <c r="AQ5" s="205" t="s">
        <v>460</v>
      </c>
    </row>
    <row r="6" spans="1:43" ht="12.75" customHeight="1">
      <c r="A6" s="206">
        <v>1</v>
      </c>
      <c r="B6" s="207">
        <v>2</v>
      </c>
      <c r="C6" s="207">
        <v>3</v>
      </c>
      <c r="D6" s="207">
        <v>4</v>
      </c>
      <c r="E6" s="207">
        <v>5</v>
      </c>
      <c r="F6" s="207">
        <v>6</v>
      </c>
      <c r="G6" s="207">
        <v>7</v>
      </c>
      <c r="H6" s="207">
        <v>8</v>
      </c>
      <c r="I6" s="207">
        <v>9</v>
      </c>
      <c r="J6" s="207">
        <v>10</v>
      </c>
      <c r="L6" s="208">
        <v>1</v>
      </c>
      <c r="M6" s="209">
        <v>2</v>
      </c>
      <c r="N6" s="209">
        <v>3</v>
      </c>
      <c r="O6" s="209">
        <v>4</v>
      </c>
      <c r="P6" s="209">
        <v>5</v>
      </c>
      <c r="Q6" s="209">
        <v>6</v>
      </c>
      <c r="R6" s="209">
        <v>7</v>
      </c>
      <c r="S6" s="209">
        <v>8</v>
      </c>
      <c r="T6" s="209">
        <v>9</v>
      </c>
      <c r="U6" s="209">
        <v>10</v>
      </c>
      <c r="V6" s="100"/>
      <c r="W6" s="210">
        <v>1</v>
      </c>
      <c r="X6" s="211">
        <v>2</v>
      </c>
      <c r="Y6" s="211">
        <v>3</v>
      </c>
      <c r="Z6" s="211">
        <v>4</v>
      </c>
      <c r="AA6" s="211">
        <v>5</v>
      </c>
      <c r="AB6" s="211">
        <v>6</v>
      </c>
      <c r="AC6" s="211">
        <v>7</v>
      </c>
      <c r="AD6" s="211">
        <v>8</v>
      </c>
      <c r="AE6" s="211">
        <v>9</v>
      </c>
      <c r="AF6" s="212">
        <v>10</v>
      </c>
      <c r="AG6" s="213"/>
      <c r="AH6" s="214">
        <v>1</v>
      </c>
      <c r="AI6" s="211">
        <v>2</v>
      </c>
      <c r="AJ6" s="211">
        <v>3</v>
      </c>
      <c r="AK6" s="211">
        <v>4</v>
      </c>
      <c r="AL6" s="211">
        <v>5</v>
      </c>
      <c r="AM6" s="211">
        <v>6</v>
      </c>
      <c r="AN6" s="211">
        <v>7</v>
      </c>
      <c r="AO6" s="211">
        <v>8</v>
      </c>
      <c r="AP6" s="211">
        <v>9</v>
      </c>
      <c r="AQ6" s="211">
        <v>10</v>
      </c>
    </row>
    <row r="7" spans="1:43" ht="14.5">
      <c r="A7" s="215">
        <v>1</v>
      </c>
      <c r="B7" s="216" t="s">
        <v>461</v>
      </c>
      <c r="C7" s="216" t="s">
        <v>462</v>
      </c>
      <c r="D7" s="216" t="s">
        <v>463</v>
      </c>
      <c r="E7" s="216" t="s">
        <v>27</v>
      </c>
      <c r="F7" s="216" t="s">
        <v>27</v>
      </c>
      <c r="G7" s="217">
        <v>37</v>
      </c>
      <c r="H7" s="217">
        <v>48</v>
      </c>
      <c r="I7" s="217">
        <v>1</v>
      </c>
      <c r="J7" s="217">
        <v>8</v>
      </c>
      <c r="L7" s="218">
        <v>1</v>
      </c>
      <c r="M7" s="219" t="s">
        <v>464</v>
      </c>
      <c r="N7" s="219" t="s">
        <v>462</v>
      </c>
      <c r="O7" s="219" t="s">
        <v>465</v>
      </c>
      <c r="P7" s="219" t="s">
        <v>466</v>
      </c>
      <c r="Q7" s="219" t="s">
        <v>39</v>
      </c>
      <c r="R7" s="220">
        <v>228</v>
      </c>
      <c r="S7" s="220">
        <v>458</v>
      </c>
      <c r="T7" s="220">
        <v>27</v>
      </c>
      <c r="U7" s="220">
        <v>13</v>
      </c>
      <c r="V7" s="100"/>
      <c r="W7" s="221">
        <v>1</v>
      </c>
      <c r="X7" s="222" t="s">
        <v>464</v>
      </c>
      <c r="Y7" s="222" t="s">
        <v>462</v>
      </c>
      <c r="Z7" s="222" t="s">
        <v>465</v>
      </c>
      <c r="AA7" s="222" t="s">
        <v>466</v>
      </c>
      <c r="AB7" s="222" t="s">
        <v>39</v>
      </c>
      <c r="AC7" s="223">
        <v>274</v>
      </c>
      <c r="AD7" s="223">
        <v>456</v>
      </c>
      <c r="AE7" s="118">
        <v>23</v>
      </c>
      <c r="AF7" s="224">
        <v>14</v>
      </c>
      <c r="AG7" s="225"/>
      <c r="AH7" s="226">
        <v>1</v>
      </c>
      <c r="AI7" s="222" t="s">
        <v>464</v>
      </c>
      <c r="AJ7" s="222" t="s">
        <v>462</v>
      </c>
      <c r="AK7" s="222" t="s">
        <v>465</v>
      </c>
      <c r="AL7" s="222" t="s">
        <v>466</v>
      </c>
      <c r="AM7" s="222" t="s">
        <v>39</v>
      </c>
      <c r="AN7" s="331">
        <v>330</v>
      </c>
      <c r="AO7" s="331">
        <v>436</v>
      </c>
      <c r="AP7" s="118">
        <v>36</v>
      </c>
      <c r="AQ7" s="118">
        <v>8</v>
      </c>
    </row>
    <row r="8" spans="1:43" ht="14.5">
      <c r="A8" s="215">
        <v>2</v>
      </c>
      <c r="B8" s="216" t="s">
        <v>467</v>
      </c>
      <c r="C8" s="216" t="s">
        <v>462</v>
      </c>
      <c r="D8" s="216" t="s">
        <v>463</v>
      </c>
      <c r="E8" s="216" t="s">
        <v>34</v>
      </c>
      <c r="F8" s="216" t="s">
        <v>34</v>
      </c>
      <c r="G8" s="217">
        <v>302</v>
      </c>
      <c r="H8" s="217">
        <v>356</v>
      </c>
      <c r="I8" s="217">
        <v>4</v>
      </c>
      <c r="J8" s="217">
        <v>20</v>
      </c>
      <c r="L8" s="218">
        <v>2</v>
      </c>
      <c r="M8" s="219" t="s">
        <v>468</v>
      </c>
      <c r="N8" s="219" t="s">
        <v>462</v>
      </c>
      <c r="O8" s="219" t="s">
        <v>367</v>
      </c>
      <c r="P8" s="219" t="s">
        <v>469</v>
      </c>
      <c r="Q8" s="219" t="s">
        <v>39</v>
      </c>
      <c r="R8" s="220">
        <v>23</v>
      </c>
      <c r="S8" s="220">
        <v>38</v>
      </c>
      <c r="T8" s="220">
        <v>1</v>
      </c>
      <c r="U8" s="220">
        <v>5</v>
      </c>
      <c r="V8" s="100"/>
      <c r="W8" s="221">
        <v>2</v>
      </c>
      <c r="X8" s="222" t="s">
        <v>468</v>
      </c>
      <c r="Y8" s="222" t="s">
        <v>462</v>
      </c>
      <c r="Z8" s="222" t="s">
        <v>367</v>
      </c>
      <c r="AA8" s="222" t="s">
        <v>469</v>
      </c>
      <c r="AB8" s="222" t="s">
        <v>39</v>
      </c>
      <c r="AC8" s="223">
        <v>19</v>
      </c>
      <c r="AD8" s="223">
        <v>41</v>
      </c>
      <c r="AE8" s="118">
        <v>1</v>
      </c>
      <c r="AF8" s="224">
        <v>5</v>
      </c>
      <c r="AG8" s="225"/>
      <c r="AH8" s="226">
        <v>2</v>
      </c>
      <c r="AI8" s="222" t="s">
        <v>468</v>
      </c>
      <c r="AJ8" s="222" t="s">
        <v>462</v>
      </c>
      <c r="AK8" s="222" t="s">
        <v>367</v>
      </c>
      <c r="AL8" s="222" t="s">
        <v>469</v>
      </c>
      <c r="AM8" s="222" t="s">
        <v>39</v>
      </c>
      <c r="AN8" s="332">
        <v>13</v>
      </c>
      <c r="AO8" s="332">
        <v>35</v>
      </c>
      <c r="AP8" s="118">
        <v>2</v>
      </c>
      <c r="AQ8" s="118">
        <v>4</v>
      </c>
    </row>
    <row r="9" spans="1:43" ht="14.5">
      <c r="A9" s="215">
        <v>3</v>
      </c>
      <c r="B9" s="216" t="s">
        <v>470</v>
      </c>
      <c r="C9" s="216" t="s">
        <v>462</v>
      </c>
      <c r="D9" s="216" t="s">
        <v>463</v>
      </c>
      <c r="E9" s="216" t="s">
        <v>469</v>
      </c>
      <c r="F9" s="216" t="s">
        <v>39</v>
      </c>
      <c r="G9" s="217">
        <v>21</v>
      </c>
      <c r="H9" s="217">
        <v>41</v>
      </c>
      <c r="I9" s="217">
        <v>1</v>
      </c>
      <c r="J9" s="217">
        <v>3</v>
      </c>
      <c r="L9" s="218">
        <v>3</v>
      </c>
      <c r="M9" s="219" t="s">
        <v>471</v>
      </c>
      <c r="N9" s="219" t="s">
        <v>462</v>
      </c>
      <c r="O9" s="219" t="s">
        <v>367</v>
      </c>
      <c r="P9" s="219" t="s">
        <v>30</v>
      </c>
      <c r="Q9" s="219" t="s">
        <v>30</v>
      </c>
      <c r="R9" s="220">
        <v>213</v>
      </c>
      <c r="S9" s="220">
        <v>313</v>
      </c>
      <c r="T9" s="220">
        <v>3</v>
      </c>
      <c r="U9" s="220">
        <v>18</v>
      </c>
      <c r="V9" s="100"/>
      <c r="W9" s="221">
        <v>3</v>
      </c>
      <c r="X9" s="222" t="s">
        <v>471</v>
      </c>
      <c r="Y9" s="222" t="s">
        <v>462</v>
      </c>
      <c r="Z9" s="222" t="s">
        <v>367</v>
      </c>
      <c r="AA9" s="222" t="s">
        <v>30</v>
      </c>
      <c r="AB9" s="222" t="s">
        <v>30</v>
      </c>
      <c r="AC9" s="223">
        <v>166</v>
      </c>
      <c r="AD9" s="223">
        <v>282</v>
      </c>
      <c r="AE9" s="118">
        <v>2</v>
      </c>
      <c r="AF9" s="224">
        <v>23</v>
      </c>
      <c r="AG9" s="225"/>
      <c r="AH9" s="226">
        <v>3</v>
      </c>
      <c r="AI9" s="222" t="s">
        <v>471</v>
      </c>
      <c r="AJ9" s="222" t="s">
        <v>462</v>
      </c>
      <c r="AK9" s="222" t="s">
        <v>367</v>
      </c>
      <c r="AL9" s="222" t="s">
        <v>30</v>
      </c>
      <c r="AM9" s="222" t="s">
        <v>30</v>
      </c>
      <c r="AN9" s="332">
        <v>178</v>
      </c>
      <c r="AO9" s="332">
        <v>287</v>
      </c>
      <c r="AP9" s="118">
        <v>4</v>
      </c>
      <c r="AQ9" s="118">
        <v>23</v>
      </c>
    </row>
    <row r="10" spans="1:43" ht="14.5">
      <c r="A10" s="215">
        <v>4</v>
      </c>
      <c r="B10" s="216" t="s">
        <v>472</v>
      </c>
      <c r="C10" s="216" t="s">
        <v>462</v>
      </c>
      <c r="D10" s="216" t="s">
        <v>463</v>
      </c>
      <c r="E10" s="216" t="s">
        <v>469</v>
      </c>
      <c r="F10" s="216" t="s">
        <v>39</v>
      </c>
      <c r="G10" s="217">
        <v>53</v>
      </c>
      <c r="H10" s="217">
        <v>56</v>
      </c>
      <c r="I10" s="217">
        <v>2</v>
      </c>
      <c r="J10" s="217">
        <v>8</v>
      </c>
      <c r="L10" s="218">
        <v>4</v>
      </c>
      <c r="M10" s="219" t="s">
        <v>473</v>
      </c>
      <c r="N10" s="219" t="s">
        <v>462</v>
      </c>
      <c r="O10" s="219" t="s">
        <v>367</v>
      </c>
      <c r="P10" s="219" t="s">
        <v>33</v>
      </c>
      <c r="Q10" s="219" t="s">
        <v>33</v>
      </c>
      <c r="R10" s="220">
        <v>38</v>
      </c>
      <c r="S10" s="220">
        <v>77</v>
      </c>
      <c r="T10" s="220">
        <v>1</v>
      </c>
      <c r="U10" s="220">
        <v>11</v>
      </c>
      <c r="V10" s="100"/>
      <c r="W10" s="221">
        <v>4</v>
      </c>
      <c r="X10" s="222" t="s">
        <v>473</v>
      </c>
      <c r="Y10" s="222" t="s">
        <v>462</v>
      </c>
      <c r="Z10" s="222" t="s">
        <v>367</v>
      </c>
      <c r="AA10" s="222" t="s">
        <v>33</v>
      </c>
      <c r="AB10" s="222" t="s">
        <v>33</v>
      </c>
      <c r="AC10" s="223">
        <v>39</v>
      </c>
      <c r="AD10" s="223">
        <v>62</v>
      </c>
      <c r="AE10" s="118">
        <v>1</v>
      </c>
      <c r="AF10" s="224">
        <v>11</v>
      </c>
      <c r="AG10" s="225"/>
      <c r="AH10" s="226">
        <v>4</v>
      </c>
      <c r="AI10" s="222" t="s">
        <v>473</v>
      </c>
      <c r="AJ10" s="222" t="s">
        <v>462</v>
      </c>
      <c r="AK10" s="222" t="s">
        <v>367</v>
      </c>
      <c r="AL10" s="222" t="s">
        <v>33</v>
      </c>
      <c r="AM10" s="222" t="s">
        <v>33</v>
      </c>
      <c r="AN10" s="332">
        <v>53</v>
      </c>
      <c r="AO10" s="332">
        <v>68</v>
      </c>
      <c r="AP10" s="118">
        <v>1</v>
      </c>
      <c r="AQ10" s="118">
        <v>11</v>
      </c>
    </row>
    <row r="11" spans="1:43" ht="14.5">
      <c r="A11" s="215">
        <v>5</v>
      </c>
      <c r="B11" s="216" t="s">
        <v>474</v>
      </c>
      <c r="C11" s="216" t="s">
        <v>462</v>
      </c>
      <c r="D11" s="216" t="s">
        <v>475</v>
      </c>
      <c r="E11" s="216" t="s">
        <v>466</v>
      </c>
      <c r="F11" s="216" t="s">
        <v>39</v>
      </c>
      <c r="G11" s="217">
        <v>220</v>
      </c>
      <c r="H11" s="217">
        <v>440</v>
      </c>
      <c r="I11" s="217">
        <v>27</v>
      </c>
      <c r="J11" s="217">
        <v>13</v>
      </c>
      <c r="L11" s="218">
        <v>5</v>
      </c>
      <c r="M11" s="219" t="s">
        <v>476</v>
      </c>
      <c r="N11" s="219" t="s">
        <v>462</v>
      </c>
      <c r="O11" s="219" t="s">
        <v>367</v>
      </c>
      <c r="P11" s="219" t="s">
        <v>34</v>
      </c>
      <c r="Q11" s="219" t="s">
        <v>34</v>
      </c>
      <c r="R11" s="220">
        <v>286</v>
      </c>
      <c r="S11" s="220">
        <v>336</v>
      </c>
      <c r="T11" s="220">
        <v>4</v>
      </c>
      <c r="U11" s="220">
        <v>22</v>
      </c>
      <c r="V11" s="100"/>
      <c r="W11" s="221">
        <v>5</v>
      </c>
      <c r="X11" s="222" t="s">
        <v>477</v>
      </c>
      <c r="Y11" s="222" t="s">
        <v>462</v>
      </c>
      <c r="Z11" s="222" t="s">
        <v>367</v>
      </c>
      <c r="AA11" s="222" t="s">
        <v>34</v>
      </c>
      <c r="AB11" s="222" t="s">
        <v>34</v>
      </c>
      <c r="AC11" s="223">
        <v>261</v>
      </c>
      <c r="AD11" s="223">
        <v>331</v>
      </c>
      <c r="AE11" s="118">
        <v>3</v>
      </c>
      <c r="AF11" s="224">
        <v>29</v>
      </c>
      <c r="AG11" s="225"/>
      <c r="AH11" s="226">
        <v>5</v>
      </c>
      <c r="AI11" s="222" t="s">
        <v>477</v>
      </c>
      <c r="AJ11" s="222" t="s">
        <v>462</v>
      </c>
      <c r="AK11" s="222" t="s">
        <v>367</v>
      </c>
      <c r="AL11" s="222" t="s">
        <v>34</v>
      </c>
      <c r="AM11" s="222" t="s">
        <v>34</v>
      </c>
      <c r="AN11" s="332">
        <v>313</v>
      </c>
      <c r="AO11" s="332">
        <v>354</v>
      </c>
      <c r="AP11" s="118">
        <v>4</v>
      </c>
      <c r="AQ11" s="118">
        <v>28</v>
      </c>
    </row>
    <row r="12" spans="1:43" ht="14.5">
      <c r="A12" s="215">
        <v>6</v>
      </c>
      <c r="B12" s="216" t="s">
        <v>478</v>
      </c>
      <c r="C12" s="216" t="s">
        <v>462</v>
      </c>
      <c r="D12" s="216" t="s">
        <v>463</v>
      </c>
      <c r="E12" s="216" t="s">
        <v>30</v>
      </c>
      <c r="F12" s="216" t="s">
        <v>30</v>
      </c>
      <c r="G12" s="217">
        <v>212</v>
      </c>
      <c r="H12" s="217">
        <v>291</v>
      </c>
      <c r="I12" s="217">
        <v>3</v>
      </c>
      <c r="J12" s="217">
        <v>17</v>
      </c>
      <c r="L12" s="218">
        <v>6</v>
      </c>
      <c r="M12" s="219" t="s">
        <v>479</v>
      </c>
      <c r="N12" s="219" t="s">
        <v>462</v>
      </c>
      <c r="O12" s="219" t="s">
        <v>367</v>
      </c>
      <c r="P12" s="219" t="s">
        <v>480</v>
      </c>
      <c r="Q12" s="219" t="s">
        <v>27</v>
      </c>
      <c r="R12" s="220">
        <v>29</v>
      </c>
      <c r="S12" s="220">
        <v>32</v>
      </c>
      <c r="T12" s="220">
        <v>1</v>
      </c>
      <c r="U12" s="220">
        <v>10</v>
      </c>
      <c r="V12" s="100"/>
      <c r="W12" s="221">
        <v>6</v>
      </c>
      <c r="X12" s="222" t="s">
        <v>481</v>
      </c>
      <c r="Y12" s="222" t="s">
        <v>462</v>
      </c>
      <c r="Z12" s="222" t="s">
        <v>367</v>
      </c>
      <c r="AA12" s="222" t="s">
        <v>480</v>
      </c>
      <c r="AB12" s="222" t="s">
        <v>27</v>
      </c>
      <c r="AC12" s="223">
        <v>50</v>
      </c>
      <c r="AD12" s="223">
        <v>45</v>
      </c>
      <c r="AE12" s="118">
        <v>2</v>
      </c>
      <c r="AF12" s="224">
        <v>9</v>
      </c>
      <c r="AG12" s="225"/>
      <c r="AH12" s="226">
        <v>6</v>
      </c>
      <c r="AI12" s="222" t="s">
        <v>481</v>
      </c>
      <c r="AJ12" s="222" t="s">
        <v>462</v>
      </c>
      <c r="AK12" s="222" t="s">
        <v>367</v>
      </c>
      <c r="AL12" s="222" t="s">
        <v>480</v>
      </c>
      <c r="AM12" s="222" t="s">
        <v>27</v>
      </c>
      <c r="AN12" s="332">
        <v>51</v>
      </c>
      <c r="AO12" s="332">
        <v>54</v>
      </c>
      <c r="AP12" s="118">
        <v>2</v>
      </c>
      <c r="AQ12" s="118">
        <v>10</v>
      </c>
    </row>
    <row r="13" spans="1:43" ht="14.5">
      <c r="A13" s="215">
        <v>7</v>
      </c>
      <c r="B13" s="216" t="s">
        <v>482</v>
      </c>
      <c r="C13" s="216" t="s">
        <v>462</v>
      </c>
      <c r="D13" s="216" t="s">
        <v>463</v>
      </c>
      <c r="E13" s="216" t="s">
        <v>483</v>
      </c>
      <c r="F13" s="216" t="s">
        <v>32</v>
      </c>
      <c r="G13" s="217">
        <v>63</v>
      </c>
      <c r="H13" s="217">
        <v>26</v>
      </c>
      <c r="I13" s="217">
        <v>1</v>
      </c>
      <c r="J13" s="217">
        <v>11</v>
      </c>
      <c r="L13" s="218">
        <v>7</v>
      </c>
      <c r="M13" s="219" t="s">
        <v>484</v>
      </c>
      <c r="N13" s="219" t="s">
        <v>462</v>
      </c>
      <c r="O13" s="219" t="s">
        <v>367</v>
      </c>
      <c r="P13" s="219" t="s">
        <v>469</v>
      </c>
      <c r="Q13" s="219" t="s">
        <v>39</v>
      </c>
      <c r="R13" s="220">
        <v>50</v>
      </c>
      <c r="S13" s="220">
        <v>63</v>
      </c>
      <c r="T13" s="220">
        <v>2</v>
      </c>
      <c r="U13" s="220">
        <v>7</v>
      </c>
      <c r="V13" s="100"/>
      <c r="W13" s="221">
        <v>7</v>
      </c>
      <c r="X13" s="222" t="s">
        <v>485</v>
      </c>
      <c r="Y13" s="222" t="s">
        <v>462</v>
      </c>
      <c r="Z13" s="222" t="s">
        <v>367</v>
      </c>
      <c r="AA13" s="222" t="s">
        <v>469</v>
      </c>
      <c r="AB13" s="222" t="s">
        <v>39</v>
      </c>
      <c r="AC13" s="223">
        <v>42</v>
      </c>
      <c r="AD13" s="223">
        <v>48</v>
      </c>
      <c r="AE13" s="118">
        <v>2</v>
      </c>
      <c r="AF13" s="224">
        <v>7</v>
      </c>
      <c r="AG13" s="225"/>
      <c r="AH13" s="226">
        <v>7</v>
      </c>
      <c r="AI13" s="222" t="s">
        <v>485</v>
      </c>
      <c r="AJ13" s="222" t="s">
        <v>462</v>
      </c>
      <c r="AK13" s="222" t="s">
        <v>367</v>
      </c>
      <c r="AL13" s="222" t="s">
        <v>469</v>
      </c>
      <c r="AM13" s="222" t="s">
        <v>39</v>
      </c>
      <c r="AN13" s="332">
        <v>46</v>
      </c>
      <c r="AO13" s="332">
        <v>44</v>
      </c>
      <c r="AP13" s="118">
        <v>2</v>
      </c>
      <c r="AQ13" s="118">
        <v>7</v>
      </c>
    </row>
    <row r="14" spans="1:43" ht="14.5">
      <c r="A14" s="215">
        <v>8</v>
      </c>
      <c r="B14" s="216" t="s">
        <v>486</v>
      </c>
      <c r="C14" s="216" t="s">
        <v>462</v>
      </c>
      <c r="D14" s="216" t="s">
        <v>463</v>
      </c>
      <c r="E14" s="216" t="s">
        <v>33</v>
      </c>
      <c r="F14" s="216" t="s">
        <v>33</v>
      </c>
      <c r="G14" s="217">
        <v>41</v>
      </c>
      <c r="H14" s="217">
        <v>70</v>
      </c>
      <c r="I14" s="217">
        <v>2</v>
      </c>
      <c r="J14" s="217">
        <v>11</v>
      </c>
      <c r="L14" s="218">
        <v>8</v>
      </c>
      <c r="M14" s="219" t="s">
        <v>487</v>
      </c>
      <c r="N14" s="219" t="s">
        <v>462</v>
      </c>
      <c r="O14" s="219" t="s">
        <v>367</v>
      </c>
      <c r="P14" s="219" t="s">
        <v>488</v>
      </c>
      <c r="Q14" s="219" t="s">
        <v>40</v>
      </c>
      <c r="R14" s="220">
        <v>82</v>
      </c>
      <c r="S14" s="220">
        <v>89</v>
      </c>
      <c r="T14" s="220">
        <v>0</v>
      </c>
      <c r="U14" s="220">
        <v>12</v>
      </c>
      <c r="V14" s="100"/>
      <c r="W14" s="221">
        <v>8</v>
      </c>
      <c r="X14" s="222" t="s">
        <v>487</v>
      </c>
      <c r="Y14" s="222" t="s">
        <v>462</v>
      </c>
      <c r="Z14" s="222" t="s">
        <v>367</v>
      </c>
      <c r="AA14" s="222" t="s">
        <v>488</v>
      </c>
      <c r="AB14" s="222" t="s">
        <v>40</v>
      </c>
      <c r="AC14" s="223">
        <v>36</v>
      </c>
      <c r="AD14" s="223">
        <v>49</v>
      </c>
      <c r="AE14" s="118" t="s">
        <v>26</v>
      </c>
      <c r="AF14" s="224">
        <v>12</v>
      </c>
      <c r="AG14" s="225"/>
      <c r="AH14" s="226">
        <v>8</v>
      </c>
      <c r="AI14" s="222" t="s">
        <v>487</v>
      </c>
      <c r="AJ14" s="222" t="s">
        <v>462</v>
      </c>
      <c r="AK14" s="222" t="s">
        <v>367</v>
      </c>
      <c r="AL14" s="222" t="s">
        <v>488</v>
      </c>
      <c r="AM14" s="222" t="s">
        <v>40</v>
      </c>
      <c r="AN14" s="332">
        <v>44</v>
      </c>
      <c r="AO14" s="332">
        <v>39</v>
      </c>
      <c r="AP14" s="118">
        <v>0</v>
      </c>
      <c r="AQ14" s="118">
        <v>11</v>
      </c>
    </row>
    <row r="15" spans="1:43" ht="14.5">
      <c r="A15" s="215">
        <v>9</v>
      </c>
      <c r="B15" s="216" t="s">
        <v>489</v>
      </c>
      <c r="C15" s="216" t="s">
        <v>462</v>
      </c>
      <c r="D15" s="216" t="s">
        <v>463</v>
      </c>
      <c r="E15" s="216" t="s">
        <v>490</v>
      </c>
      <c r="F15" s="216" t="s">
        <v>33</v>
      </c>
      <c r="G15" s="217">
        <v>196</v>
      </c>
      <c r="H15" s="217">
        <v>209</v>
      </c>
      <c r="I15" s="217">
        <v>4</v>
      </c>
      <c r="J15" s="217">
        <v>16</v>
      </c>
      <c r="L15" s="218">
        <v>9</v>
      </c>
      <c r="M15" s="219" t="s">
        <v>491</v>
      </c>
      <c r="N15" s="219" t="s">
        <v>462</v>
      </c>
      <c r="O15" s="219" t="s">
        <v>367</v>
      </c>
      <c r="P15" s="219" t="s">
        <v>492</v>
      </c>
      <c r="Q15" s="219" t="s">
        <v>35</v>
      </c>
      <c r="R15" s="220">
        <v>61</v>
      </c>
      <c r="S15" s="220">
        <v>231</v>
      </c>
      <c r="T15" s="220">
        <v>2</v>
      </c>
      <c r="U15" s="220">
        <v>13</v>
      </c>
      <c r="V15" s="100"/>
      <c r="W15" s="221">
        <v>9</v>
      </c>
      <c r="X15" s="222" t="s">
        <v>491</v>
      </c>
      <c r="Y15" s="222" t="s">
        <v>462</v>
      </c>
      <c r="Z15" s="222" t="s">
        <v>367</v>
      </c>
      <c r="AA15" s="222" t="s">
        <v>492</v>
      </c>
      <c r="AB15" s="222" t="s">
        <v>35</v>
      </c>
      <c r="AC15" s="223">
        <v>64</v>
      </c>
      <c r="AD15" s="223">
        <v>198</v>
      </c>
      <c r="AE15" s="118">
        <v>2</v>
      </c>
      <c r="AF15" s="224">
        <v>13</v>
      </c>
      <c r="AG15" s="225"/>
      <c r="AH15" s="226">
        <v>9</v>
      </c>
      <c r="AI15" s="222" t="s">
        <v>491</v>
      </c>
      <c r="AJ15" s="222" t="s">
        <v>462</v>
      </c>
      <c r="AK15" s="222" t="s">
        <v>367</v>
      </c>
      <c r="AL15" s="222" t="s">
        <v>492</v>
      </c>
      <c r="AM15" s="222" t="s">
        <v>35</v>
      </c>
      <c r="AN15" s="332">
        <v>63</v>
      </c>
      <c r="AO15" s="332">
        <v>174</v>
      </c>
      <c r="AP15" s="118">
        <v>2</v>
      </c>
      <c r="AQ15" s="118">
        <v>13</v>
      </c>
    </row>
    <row r="16" spans="1:43" ht="14.5">
      <c r="A16" s="215">
        <v>10</v>
      </c>
      <c r="B16" s="227" t="s">
        <v>493</v>
      </c>
      <c r="C16" s="227" t="s">
        <v>462</v>
      </c>
      <c r="D16" s="227" t="s">
        <v>463</v>
      </c>
      <c r="E16" s="227" t="s">
        <v>494</v>
      </c>
      <c r="F16" s="227" t="s">
        <v>33</v>
      </c>
      <c r="G16" s="228">
        <v>17</v>
      </c>
      <c r="H16" s="228">
        <v>31</v>
      </c>
      <c r="I16" s="228" t="s">
        <v>26</v>
      </c>
      <c r="J16" s="228">
        <v>11</v>
      </c>
      <c r="L16" s="218">
        <v>10</v>
      </c>
      <c r="M16" s="219" t="s">
        <v>495</v>
      </c>
      <c r="N16" s="219" t="s">
        <v>462</v>
      </c>
      <c r="O16" s="219" t="s">
        <v>367</v>
      </c>
      <c r="P16" s="219" t="s">
        <v>483</v>
      </c>
      <c r="Q16" s="219" t="s">
        <v>32</v>
      </c>
      <c r="R16" s="220">
        <v>22</v>
      </c>
      <c r="S16" s="220">
        <v>5</v>
      </c>
      <c r="T16" s="220">
        <v>1</v>
      </c>
      <c r="U16" s="220">
        <v>10</v>
      </c>
      <c r="V16" s="100"/>
      <c r="W16" s="221">
        <v>10</v>
      </c>
      <c r="X16" s="222" t="s">
        <v>496</v>
      </c>
      <c r="Y16" s="222" t="s">
        <v>462</v>
      </c>
      <c r="Z16" s="222" t="s">
        <v>367</v>
      </c>
      <c r="AA16" s="222" t="s">
        <v>483</v>
      </c>
      <c r="AB16" s="222" t="s">
        <v>32</v>
      </c>
      <c r="AC16" s="223">
        <v>26</v>
      </c>
      <c r="AD16" s="223">
        <v>14</v>
      </c>
      <c r="AE16" s="118">
        <v>1</v>
      </c>
      <c r="AF16" s="224">
        <v>10</v>
      </c>
      <c r="AG16" s="225"/>
      <c r="AH16" s="226">
        <v>10</v>
      </c>
      <c r="AI16" s="222" t="s">
        <v>496</v>
      </c>
      <c r="AJ16" s="222" t="s">
        <v>462</v>
      </c>
      <c r="AK16" s="222" t="s">
        <v>367</v>
      </c>
      <c r="AL16" s="222" t="s">
        <v>483</v>
      </c>
      <c r="AM16" s="222" t="s">
        <v>32</v>
      </c>
      <c r="AN16" s="332">
        <v>80</v>
      </c>
      <c r="AO16" s="332">
        <v>17</v>
      </c>
      <c r="AP16" s="118">
        <v>2</v>
      </c>
      <c r="AQ16" s="118">
        <v>11</v>
      </c>
    </row>
    <row r="17" spans="1:43" ht="14.5">
      <c r="A17" s="215">
        <v>11</v>
      </c>
      <c r="B17" s="216" t="s">
        <v>497</v>
      </c>
      <c r="C17" s="216" t="s">
        <v>462</v>
      </c>
      <c r="D17" s="216" t="s">
        <v>463</v>
      </c>
      <c r="E17" s="216" t="s">
        <v>492</v>
      </c>
      <c r="F17" s="216" t="s">
        <v>35</v>
      </c>
      <c r="G17" s="217">
        <v>60</v>
      </c>
      <c r="H17" s="217">
        <v>206</v>
      </c>
      <c r="I17" s="217">
        <v>2</v>
      </c>
      <c r="J17" s="217">
        <v>12</v>
      </c>
      <c r="L17" s="218">
        <v>11</v>
      </c>
      <c r="M17" s="219" t="s">
        <v>498</v>
      </c>
      <c r="N17" s="219" t="s">
        <v>462</v>
      </c>
      <c r="O17" s="219" t="s">
        <v>367</v>
      </c>
      <c r="P17" s="219" t="s">
        <v>35</v>
      </c>
      <c r="Q17" s="219" t="s">
        <v>35</v>
      </c>
      <c r="R17" s="220">
        <v>49</v>
      </c>
      <c r="S17" s="220">
        <v>89</v>
      </c>
      <c r="T17" s="220">
        <v>3</v>
      </c>
      <c r="U17" s="220">
        <v>15</v>
      </c>
      <c r="V17" s="100"/>
      <c r="W17" s="221">
        <v>11</v>
      </c>
      <c r="X17" s="222" t="s">
        <v>498</v>
      </c>
      <c r="Y17" s="222" t="s">
        <v>462</v>
      </c>
      <c r="Z17" s="222" t="s">
        <v>367</v>
      </c>
      <c r="AA17" s="222" t="s">
        <v>35</v>
      </c>
      <c r="AB17" s="222" t="s">
        <v>35</v>
      </c>
      <c r="AC17" s="223">
        <v>40</v>
      </c>
      <c r="AD17" s="223">
        <v>72</v>
      </c>
      <c r="AE17" s="118">
        <v>3</v>
      </c>
      <c r="AF17" s="224">
        <v>14</v>
      </c>
      <c r="AG17" s="225"/>
      <c r="AH17" s="226">
        <v>11</v>
      </c>
      <c r="AI17" s="222" t="s">
        <v>498</v>
      </c>
      <c r="AJ17" s="222" t="s">
        <v>462</v>
      </c>
      <c r="AK17" s="222" t="s">
        <v>367</v>
      </c>
      <c r="AL17" s="222" t="s">
        <v>35</v>
      </c>
      <c r="AM17" s="222" t="s">
        <v>35</v>
      </c>
      <c r="AN17" s="332">
        <v>36</v>
      </c>
      <c r="AO17" s="332">
        <v>66</v>
      </c>
      <c r="AP17" s="118">
        <v>3</v>
      </c>
      <c r="AQ17" s="118">
        <v>15</v>
      </c>
    </row>
    <row r="18" spans="1:43" ht="14.5">
      <c r="A18" s="215">
        <v>12</v>
      </c>
      <c r="B18" s="216" t="s">
        <v>499</v>
      </c>
      <c r="C18" s="216" t="s">
        <v>462</v>
      </c>
      <c r="D18" s="216" t="s">
        <v>463</v>
      </c>
      <c r="E18" s="216" t="s">
        <v>35</v>
      </c>
      <c r="F18" s="216" t="s">
        <v>35</v>
      </c>
      <c r="G18" s="217">
        <v>64</v>
      </c>
      <c r="H18" s="217">
        <v>108</v>
      </c>
      <c r="I18" s="217">
        <v>3</v>
      </c>
      <c r="J18" s="217">
        <v>14</v>
      </c>
      <c r="L18" s="218">
        <v>12</v>
      </c>
      <c r="M18" s="219" t="s">
        <v>500</v>
      </c>
      <c r="N18" s="219" t="s">
        <v>462</v>
      </c>
      <c r="O18" s="219" t="s">
        <v>367</v>
      </c>
      <c r="P18" s="219" t="s">
        <v>490</v>
      </c>
      <c r="Q18" s="219" t="s">
        <v>33</v>
      </c>
      <c r="R18" s="220">
        <v>179</v>
      </c>
      <c r="S18" s="220">
        <v>171</v>
      </c>
      <c r="T18" s="220">
        <v>4</v>
      </c>
      <c r="U18" s="220">
        <v>16</v>
      </c>
      <c r="V18" s="100"/>
      <c r="W18" s="221">
        <v>12</v>
      </c>
      <c r="X18" s="222" t="s">
        <v>501</v>
      </c>
      <c r="Y18" s="222" t="s">
        <v>462</v>
      </c>
      <c r="Z18" s="222" t="s">
        <v>367</v>
      </c>
      <c r="AA18" s="222" t="s">
        <v>490</v>
      </c>
      <c r="AB18" s="222" t="s">
        <v>33</v>
      </c>
      <c r="AC18" s="223">
        <v>199</v>
      </c>
      <c r="AD18" s="223">
        <v>205</v>
      </c>
      <c r="AE18" s="118">
        <v>4</v>
      </c>
      <c r="AF18" s="224">
        <v>16</v>
      </c>
      <c r="AG18" s="225"/>
      <c r="AH18" s="226">
        <v>12</v>
      </c>
      <c r="AI18" s="222" t="s">
        <v>501</v>
      </c>
      <c r="AJ18" s="222" t="s">
        <v>462</v>
      </c>
      <c r="AK18" s="222" t="s">
        <v>367</v>
      </c>
      <c r="AL18" s="222" t="s">
        <v>490</v>
      </c>
      <c r="AM18" s="222" t="s">
        <v>33</v>
      </c>
      <c r="AN18" s="332">
        <v>242</v>
      </c>
      <c r="AO18" s="332">
        <v>236</v>
      </c>
      <c r="AP18" s="118">
        <v>5</v>
      </c>
      <c r="AQ18" s="118">
        <v>18</v>
      </c>
    </row>
    <row r="19" spans="1:43" ht="14.5">
      <c r="A19" s="215">
        <v>13</v>
      </c>
      <c r="B19" s="216" t="s">
        <v>502</v>
      </c>
      <c r="C19" s="216" t="s">
        <v>462</v>
      </c>
      <c r="D19" s="216" t="s">
        <v>463</v>
      </c>
      <c r="E19" s="216" t="s">
        <v>40</v>
      </c>
      <c r="F19" s="216" t="s">
        <v>40</v>
      </c>
      <c r="G19" s="217">
        <v>42</v>
      </c>
      <c r="H19" s="217">
        <v>56</v>
      </c>
      <c r="I19" s="217" t="s">
        <v>26</v>
      </c>
      <c r="J19" s="217">
        <v>9</v>
      </c>
      <c r="L19" s="218">
        <v>13</v>
      </c>
      <c r="M19" s="219" t="s">
        <v>503</v>
      </c>
      <c r="N19" s="219" t="s">
        <v>462</v>
      </c>
      <c r="O19" s="219" t="s">
        <v>367</v>
      </c>
      <c r="P19" s="219" t="s">
        <v>494</v>
      </c>
      <c r="Q19" s="219" t="s">
        <v>33</v>
      </c>
      <c r="R19" s="220">
        <v>36</v>
      </c>
      <c r="S19" s="220">
        <v>65</v>
      </c>
      <c r="T19" s="220">
        <v>0</v>
      </c>
      <c r="U19" s="220">
        <v>9</v>
      </c>
      <c r="V19" s="100"/>
      <c r="W19" s="221">
        <v>13</v>
      </c>
      <c r="X19" s="222" t="s">
        <v>503</v>
      </c>
      <c r="Y19" s="222" t="s">
        <v>462</v>
      </c>
      <c r="Z19" s="222" t="s">
        <v>367</v>
      </c>
      <c r="AA19" s="222" t="s">
        <v>494</v>
      </c>
      <c r="AB19" s="222" t="s">
        <v>33</v>
      </c>
      <c r="AC19" s="223">
        <v>61</v>
      </c>
      <c r="AD19" s="223">
        <v>90</v>
      </c>
      <c r="AE19" s="118" t="s">
        <v>26</v>
      </c>
      <c r="AF19" s="224">
        <v>9</v>
      </c>
      <c r="AG19" s="225"/>
      <c r="AH19" s="226">
        <v>13</v>
      </c>
      <c r="AI19" s="222" t="s">
        <v>503</v>
      </c>
      <c r="AJ19" s="222" t="s">
        <v>462</v>
      </c>
      <c r="AK19" s="222" t="s">
        <v>367</v>
      </c>
      <c r="AL19" s="222" t="s">
        <v>494</v>
      </c>
      <c r="AM19" s="222" t="s">
        <v>33</v>
      </c>
      <c r="AN19" s="332">
        <v>93</v>
      </c>
      <c r="AO19" s="332">
        <v>86</v>
      </c>
      <c r="AP19" s="118">
        <v>0</v>
      </c>
      <c r="AQ19" s="118">
        <v>10</v>
      </c>
    </row>
    <row r="20" spans="1:43" ht="14.5">
      <c r="A20" s="215">
        <v>14</v>
      </c>
      <c r="B20" s="216" t="s">
        <v>504</v>
      </c>
      <c r="C20" s="216" t="s">
        <v>505</v>
      </c>
      <c r="D20" s="216" t="s">
        <v>463</v>
      </c>
      <c r="E20" s="216" t="s">
        <v>27</v>
      </c>
      <c r="F20" s="216" t="s">
        <v>27</v>
      </c>
      <c r="G20" s="217">
        <v>89</v>
      </c>
      <c r="H20" s="217">
        <v>96</v>
      </c>
      <c r="I20" s="217">
        <v>4</v>
      </c>
      <c r="J20" s="217">
        <v>4</v>
      </c>
      <c r="L20" s="218">
        <v>14</v>
      </c>
      <c r="M20" s="219" t="s">
        <v>506</v>
      </c>
      <c r="N20" s="219" t="s">
        <v>462</v>
      </c>
      <c r="O20" s="219" t="s">
        <v>367</v>
      </c>
      <c r="P20" s="219" t="s">
        <v>507</v>
      </c>
      <c r="Q20" s="219" t="s">
        <v>25</v>
      </c>
      <c r="R20" s="220">
        <v>14</v>
      </c>
      <c r="S20" s="220">
        <v>18</v>
      </c>
      <c r="T20" s="220">
        <v>0</v>
      </c>
      <c r="U20" s="220">
        <v>9</v>
      </c>
      <c r="V20" s="100"/>
      <c r="W20" s="221">
        <v>14</v>
      </c>
      <c r="X20" s="222" t="s">
        <v>506</v>
      </c>
      <c r="Y20" s="222" t="s">
        <v>462</v>
      </c>
      <c r="Z20" s="222" t="s">
        <v>367</v>
      </c>
      <c r="AA20" s="222" t="s">
        <v>507</v>
      </c>
      <c r="AB20" s="222" t="s">
        <v>25</v>
      </c>
      <c r="AC20" s="223">
        <v>33</v>
      </c>
      <c r="AD20" s="223">
        <v>45</v>
      </c>
      <c r="AE20" s="118" t="s">
        <v>26</v>
      </c>
      <c r="AF20" s="224">
        <v>19</v>
      </c>
      <c r="AG20" s="225"/>
      <c r="AH20" s="226">
        <v>14</v>
      </c>
      <c r="AI20" s="222" t="s">
        <v>506</v>
      </c>
      <c r="AJ20" s="222" t="s">
        <v>462</v>
      </c>
      <c r="AK20" s="222" t="s">
        <v>367</v>
      </c>
      <c r="AL20" s="222" t="s">
        <v>507</v>
      </c>
      <c r="AM20" s="222" t="s">
        <v>25</v>
      </c>
      <c r="AN20" s="332">
        <v>28</v>
      </c>
      <c r="AO20" s="332">
        <v>71</v>
      </c>
      <c r="AP20" s="118">
        <v>0</v>
      </c>
      <c r="AQ20" s="118">
        <v>12</v>
      </c>
    </row>
    <row r="21" spans="1:43" ht="14.5">
      <c r="A21" s="215">
        <v>15</v>
      </c>
      <c r="B21" s="216" t="s">
        <v>508</v>
      </c>
      <c r="C21" s="216" t="s">
        <v>505</v>
      </c>
      <c r="D21" s="216" t="s">
        <v>463</v>
      </c>
      <c r="E21" s="216" t="s">
        <v>509</v>
      </c>
      <c r="F21" s="216" t="s">
        <v>27</v>
      </c>
      <c r="G21" s="217">
        <v>84</v>
      </c>
      <c r="H21" s="217">
        <v>60</v>
      </c>
      <c r="I21" s="217">
        <v>4</v>
      </c>
      <c r="J21" s="217">
        <v>5</v>
      </c>
      <c r="L21" s="218">
        <v>15</v>
      </c>
      <c r="M21" s="219" t="s">
        <v>510</v>
      </c>
      <c r="N21" s="219" t="s">
        <v>511</v>
      </c>
      <c r="O21" s="219" t="s">
        <v>465</v>
      </c>
      <c r="P21" s="219" t="s">
        <v>512</v>
      </c>
      <c r="Q21" s="219" t="s">
        <v>35</v>
      </c>
      <c r="R21" s="220">
        <v>304</v>
      </c>
      <c r="S21" s="220">
        <v>361</v>
      </c>
      <c r="T21" s="220">
        <v>34</v>
      </c>
      <c r="U21" s="220">
        <v>3</v>
      </c>
      <c r="V21" s="100"/>
      <c r="W21" s="221">
        <v>15</v>
      </c>
      <c r="X21" s="222" t="s">
        <v>510</v>
      </c>
      <c r="Y21" s="222" t="s">
        <v>511</v>
      </c>
      <c r="Z21" s="222" t="s">
        <v>465</v>
      </c>
      <c r="AA21" s="222" t="s">
        <v>512</v>
      </c>
      <c r="AB21" s="222" t="s">
        <v>35</v>
      </c>
      <c r="AC21" s="223">
        <v>349</v>
      </c>
      <c r="AD21" s="223">
        <v>348</v>
      </c>
      <c r="AE21" s="118">
        <v>41</v>
      </c>
      <c r="AF21" s="224">
        <v>5</v>
      </c>
      <c r="AG21" s="225"/>
      <c r="AH21" s="226">
        <v>15</v>
      </c>
      <c r="AI21" s="222" t="s">
        <v>510</v>
      </c>
      <c r="AJ21" s="222" t="s">
        <v>511</v>
      </c>
      <c r="AK21" s="222" t="s">
        <v>465</v>
      </c>
      <c r="AL21" s="222" t="s">
        <v>512</v>
      </c>
      <c r="AM21" s="222" t="s">
        <v>35</v>
      </c>
      <c r="AN21" s="332">
        <v>367</v>
      </c>
      <c r="AO21" s="332">
        <v>354</v>
      </c>
      <c r="AP21" s="118">
        <v>53</v>
      </c>
      <c r="AQ21" s="118">
        <v>4</v>
      </c>
    </row>
    <row r="22" spans="1:43" ht="14.5">
      <c r="A22" s="215">
        <v>16</v>
      </c>
      <c r="B22" s="216" t="s">
        <v>513</v>
      </c>
      <c r="C22" s="216" t="s">
        <v>505</v>
      </c>
      <c r="D22" s="216" t="s">
        <v>463</v>
      </c>
      <c r="E22" s="216" t="s">
        <v>514</v>
      </c>
      <c r="F22" s="216" t="s">
        <v>27</v>
      </c>
      <c r="G22" s="217">
        <v>59</v>
      </c>
      <c r="H22" s="217">
        <v>43</v>
      </c>
      <c r="I22" s="217">
        <v>2</v>
      </c>
      <c r="J22" s="217">
        <v>5</v>
      </c>
      <c r="L22" s="218">
        <v>16</v>
      </c>
      <c r="M22" s="219" t="s">
        <v>515</v>
      </c>
      <c r="N22" s="219" t="s">
        <v>511</v>
      </c>
      <c r="O22" s="219" t="s">
        <v>367</v>
      </c>
      <c r="P22" s="219" t="s">
        <v>25</v>
      </c>
      <c r="Q22" s="219" t="s">
        <v>25</v>
      </c>
      <c r="R22" s="220">
        <v>89</v>
      </c>
      <c r="S22" s="220">
        <v>84</v>
      </c>
      <c r="T22" s="220">
        <v>3</v>
      </c>
      <c r="U22" s="220">
        <v>13</v>
      </c>
      <c r="V22" s="100"/>
      <c r="W22" s="221">
        <v>16</v>
      </c>
      <c r="X22" s="222" t="s">
        <v>515</v>
      </c>
      <c r="Y22" s="222" t="s">
        <v>511</v>
      </c>
      <c r="Z22" s="222" t="s">
        <v>367</v>
      </c>
      <c r="AA22" s="222" t="s">
        <v>25</v>
      </c>
      <c r="AB22" s="222" t="s">
        <v>25</v>
      </c>
      <c r="AC22" s="223">
        <v>77</v>
      </c>
      <c r="AD22" s="223">
        <v>79</v>
      </c>
      <c r="AE22" s="118">
        <v>3</v>
      </c>
      <c r="AF22" s="224">
        <v>13</v>
      </c>
      <c r="AG22" s="225"/>
      <c r="AH22" s="226">
        <v>16</v>
      </c>
      <c r="AI22" s="222" t="s">
        <v>515</v>
      </c>
      <c r="AJ22" s="222" t="s">
        <v>511</v>
      </c>
      <c r="AK22" s="222" t="s">
        <v>367</v>
      </c>
      <c r="AL22" s="222" t="s">
        <v>25</v>
      </c>
      <c r="AM22" s="222" t="s">
        <v>25</v>
      </c>
      <c r="AN22" s="332">
        <v>86</v>
      </c>
      <c r="AO22" s="332">
        <v>83</v>
      </c>
      <c r="AP22" s="118">
        <v>4</v>
      </c>
      <c r="AQ22" s="118">
        <v>10</v>
      </c>
    </row>
    <row r="23" spans="1:43" ht="14.5">
      <c r="A23" s="215">
        <v>17</v>
      </c>
      <c r="B23" s="216" t="s">
        <v>516</v>
      </c>
      <c r="C23" s="216" t="s">
        <v>505</v>
      </c>
      <c r="D23" s="216" t="s">
        <v>463</v>
      </c>
      <c r="E23" s="216" t="s">
        <v>517</v>
      </c>
      <c r="F23" s="216" t="s">
        <v>27</v>
      </c>
      <c r="G23" s="217">
        <v>100</v>
      </c>
      <c r="H23" s="217">
        <v>83</v>
      </c>
      <c r="I23" s="217">
        <v>5</v>
      </c>
      <c r="J23" s="217">
        <v>5</v>
      </c>
      <c r="L23" s="218">
        <v>17</v>
      </c>
      <c r="M23" s="219" t="s">
        <v>518</v>
      </c>
      <c r="N23" s="219" t="s">
        <v>511</v>
      </c>
      <c r="O23" s="219" t="s">
        <v>367</v>
      </c>
      <c r="P23" s="219" t="s">
        <v>480</v>
      </c>
      <c r="Q23" s="219" t="s">
        <v>27</v>
      </c>
      <c r="R23" s="220">
        <v>189</v>
      </c>
      <c r="S23" s="220">
        <v>168</v>
      </c>
      <c r="T23" s="220">
        <v>2</v>
      </c>
      <c r="U23" s="220">
        <v>13</v>
      </c>
      <c r="V23" s="100"/>
      <c r="W23" s="221">
        <v>17</v>
      </c>
      <c r="X23" s="222" t="s">
        <v>518</v>
      </c>
      <c r="Y23" s="222" t="s">
        <v>511</v>
      </c>
      <c r="Z23" s="222" t="s">
        <v>367</v>
      </c>
      <c r="AA23" s="222" t="s">
        <v>480</v>
      </c>
      <c r="AB23" s="222" t="s">
        <v>27</v>
      </c>
      <c r="AC23" s="223">
        <v>161</v>
      </c>
      <c r="AD23" s="223">
        <v>138</v>
      </c>
      <c r="AE23" s="118">
        <v>2</v>
      </c>
      <c r="AF23" s="224">
        <v>13</v>
      </c>
      <c r="AG23" s="225"/>
      <c r="AH23" s="226">
        <v>17</v>
      </c>
      <c r="AI23" s="222" t="s">
        <v>518</v>
      </c>
      <c r="AJ23" s="222" t="s">
        <v>511</v>
      </c>
      <c r="AK23" s="222" t="s">
        <v>367</v>
      </c>
      <c r="AL23" s="222" t="s">
        <v>480</v>
      </c>
      <c r="AM23" s="222" t="s">
        <v>27</v>
      </c>
      <c r="AN23" s="332">
        <v>126</v>
      </c>
      <c r="AO23" s="332">
        <v>140</v>
      </c>
      <c r="AP23" s="118">
        <v>2</v>
      </c>
      <c r="AQ23" s="118">
        <v>15</v>
      </c>
    </row>
    <row r="24" spans="1:43" ht="14.5">
      <c r="A24" s="215">
        <v>18</v>
      </c>
      <c r="B24" s="216" t="s">
        <v>519</v>
      </c>
      <c r="C24" s="216" t="s">
        <v>505</v>
      </c>
      <c r="D24" s="216" t="s">
        <v>463</v>
      </c>
      <c r="E24" s="216" t="s">
        <v>520</v>
      </c>
      <c r="F24" s="216" t="s">
        <v>27</v>
      </c>
      <c r="G24" s="217">
        <v>98</v>
      </c>
      <c r="H24" s="217">
        <v>86</v>
      </c>
      <c r="I24" s="217">
        <v>4</v>
      </c>
      <c r="J24" s="217">
        <v>4</v>
      </c>
      <c r="L24" s="218">
        <v>18</v>
      </c>
      <c r="M24" s="219" t="s">
        <v>521</v>
      </c>
      <c r="N24" s="219" t="s">
        <v>511</v>
      </c>
      <c r="O24" s="219" t="s">
        <v>367</v>
      </c>
      <c r="P24" s="219" t="s">
        <v>522</v>
      </c>
      <c r="Q24" s="219" t="s">
        <v>31</v>
      </c>
      <c r="R24" s="220">
        <v>73</v>
      </c>
      <c r="S24" s="220">
        <v>59</v>
      </c>
      <c r="T24" s="220">
        <v>3</v>
      </c>
      <c r="U24" s="220">
        <v>6</v>
      </c>
      <c r="V24" s="100"/>
      <c r="W24" s="221">
        <v>18</v>
      </c>
      <c r="X24" s="222" t="s">
        <v>521</v>
      </c>
      <c r="Y24" s="222" t="s">
        <v>511</v>
      </c>
      <c r="Z24" s="222" t="s">
        <v>367</v>
      </c>
      <c r="AA24" s="222" t="s">
        <v>522</v>
      </c>
      <c r="AB24" s="222" t="s">
        <v>31</v>
      </c>
      <c r="AC24" s="223">
        <v>71</v>
      </c>
      <c r="AD24" s="223">
        <v>58</v>
      </c>
      <c r="AE24" s="118">
        <v>3</v>
      </c>
      <c r="AF24" s="224">
        <v>4</v>
      </c>
      <c r="AG24" s="225"/>
      <c r="AH24" s="226">
        <v>18</v>
      </c>
      <c r="AI24" s="222" t="s">
        <v>521</v>
      </c>
      <c r="AJ24" s="222" t="s">
        <v>511</v>
      </c>
      <c r="AK24" s="222" t="s">
        <v>367</v>
      </c>
      <c r="AL24" s="222" t="s">
        <v>522</v>
      </c>
      <c r="AM24" s="222" t="s">
        <v>31</v>
      </c>
      <c r="AN24" s="332">
        <v>66</v>
      </c>
      <c r="AO24" s="332">
        <v>59</v>
      </c>
      <c r="AP24" s="118">
        <v>3</v>
      </c>
      <c r="AQ24" s="118">
        <v>6</v>
      </c>
    </row>
    <row r="25" spans="1:43" ht="14.5">
      <c r="A25" s="215">
        <v>19</v>
      </c>
      <c r="B25" s="216" t="s">
        <v>523</v>
      </c>
      <c r="C25" s="216" t="s">
        <v>505</v>
      </c>
      <c r="D25" s="216" t="s">
        <v>463</v>
      </c>
      <c r="E25" s="216" t="s">
        <v>524</v>
      </c>
      <c r="F25" s="216" t="s">
        <v>27</v>
      </c>
      <c r="G25" s="217">
        <v>83</v>
      </c>
      <c r="H25" s="217">
        <v>88</v>
      </c>
      <c r="I25" s="217">
        <v>3</v>
      </c>
      <c r="J25" s="217">
        <v>5</v>
      </c>
      <c r="L25" s="218">
        <v>19</v>
      </c>
      <c r="M25" s="219" t="s">
        <v>525</v>
      </c>
      <c r="N25" s="219" t="s">
        <v>511</v>
      </c>
      <c r="O25" s="219" t="s">
        <v>367</v>
      </c>
      <c r="P25" s="219" t="s">
        <v>488</v>
      </c>
      <c r="Q25" s="219" t="s">
        <v>40</v>
      </c>
      <c r="R25" s="220">
        <v>96</v>
      </c>
      <c r="S25" s="220">
        <v>100</v>
      </c>
      <c r="T25" s="220">
        <v>3</v>
      </c>
      <c r="U25" s="220">
        <v>15</v>
      </c>
      <c r="V25" s="100"/>
      <c r="W25" s="221">
        <v>19</v>
      </c>
      <c r="X25" s="222" t="s">
        <v>525</v>
      </c>
      <c r="Y25" s="222" t="s">
        <v>511</v>
      </c>
      <c r="Z25" s="222" t="s">
        <v>367</v>
      </c>
      <c r="AA25" s="222" t="s">
        <v>488</v>
      </c>
      <c r="AB25" s="222" t="s">
        <v>40</v>
      </c>
      <c r="AC25" s="223">
        <v>98</v>
      </c>
      <c r="AD25" s="223">
        <v>100</v>
      </c>
      <c r="AE25" s="118">
        <v>3</v>
      </c>
      <c r="AF25" s="224">
        <v>16</v>
      </c>
      <c r="AG25" s="225"/>
      <c r="AH25" s="226">
        <v>19</v>
      </c>
      <c r="AI25" s="222" t="s">
        <v>525</v>
      </c>
      <c r="AJ25" s="222" t="s">
        <v>511</v>
      </c>
      <c r="AK25" s="222" t="s">
        <v>367</v>
      </c>
      <c r="AL25" s="222" t="s">
        <v>488</v>
      </c>
      <c r="AM25" s="222" t="s">
        <v>40</v>
      </c>
      <c r="AN25" s="332">
        <v>99</v>
      </c>
      <c r="AO25" s="332">
        <v>101</v>
      </c>
      <c r="AP25" s="118">
        <v>3</v>
      </c>
      <c r="AQ25" s="118">
        <v>17</v>
      </c>
    </row>
    <row r="26" spans="1:43" ht="14.5">
      <c r="A26" s="215">
        <v>20</v>
      </c>
      <c r="B26" s="216" t="s">
        <v>526</v>
      </c>
      <c r="C26" s="216" t="s">
        <v>505</v>
      </c>
      <c r="D26" s="216" t="s">
        <v>463</v>
      </c>
      <c r="E26" s="216" t="s">
        <v>527</v>
      </c>
      <c r="F26" s="216" t="s">
        <v>27</v>
      </c>
      <c r="G26" s="217">
        <v>28</v>
      </c>
      <c r="H26" s="217">
        <v>30</v>
      </c>
      <c r="I26" s="217">
        <v>1</v>
      </c>
      <c r="J26" s="217">
        <v>6</v>
      </c>
      <c r="L26" s="218">
        <v>20</v>
      </c>
      <c r="M26" s="219" t="s">
        <v>528</v>
      </c>
      <c r="N26" s="219" t="s">
        <v>511</v>
      </c>
      <c r="O26" s="219" t="s">
        <v>367</v>
      </c>
      <c r="P26" s="219" t="s">
        <v>522</v>
      </c>
      <c r="Q26" s="219" t="s">
        <v>31</v>
      </c>
      <c r="R26" s="220">
        <v>236</v>
      </c>
      <c r="S26" s="220">
        <v>205</v>
      </c>
      <c r="T26" s="220">
        <v>3</v>
      </c>
      <c r="U26" s="220">
        <v>21</v>
      </c>
      <c r="V26" s="100"/>
      <c r="W26" s="221">
        <v>20</v>
      </c>
      <c r="X26" s="222" t="s">
        <v>528</v>
      </c>
      <c r="Y26" s="222" t="s">
        <v>511</v>
      </c>
      <c r="Z26" s="222" t="s">
        <v>367</v>
      </c>
      <c r="AA26" s="222" t="s">
        <v>522</v>
      </c>
      <c r="AB26" s="222" t="s">
        <v>31</v>
      </c>
      <c r="AC26" s="223">
        <v>197</v>
      </c>
      <c r="AD26" s="223">
        <v>204</v>
      </c>
      <c r="AE26" s="118">
        <v>3</v>
      </c>
      <c r="AF26" s="224">
        <v>20</v>
      </c>
      <c r="AG26" s="225"/>
      <c r="AH26" s="226">
        <v>20</v>
      </c>
      <c r="AI26" s="222" t="s">
        <v>528</v>
      </c>
      <c r="AJ26" s="222" t="s">
        <v>511</v>
      </c>
      <c r="AK26" s="222" t="s">
        <v>367</v>
      </c>
      <c r="AL26" s="222" t="s">
        <v>522</v>
      </c>
      <c r="AM26" s="222" t="s">
        <v>31</v>
      </c>
      <c r="AN26" s="332">
        <v>200</v>
      </c>
      <c r="AO26" s="332">
        <v>211</v>
      </c>
      <c r="AP26" s="118">
        <v>3</v>
      </c>
      <c r="AQ26" s="118">
        <v>21</v>
      </c>
    </row>
    <row r="27" spans="1:43" ht="14.5">
      <c r="A27" s="215">
        <v>21</v>
      </c>
      <c r="B27" s="216" t="s">
        <v>529</v>
      </c>
      <c r="C27" s="216" t="s">
        <v>505</v>
      </c>
      <c r="D27" s="216" t="s">
        <v>463</v>
      </c>
      <c r="E27" s="216" t="s">
        <v>530</v>
      </c>
      <c r="F27" s="216" t="s">
        <v>27</v>
      </c>
      <c r="G27" s="217">
        <v>109</v>
      </c>
      <c r="H27" s="217">
        <v>120</v>
      </c>
      <c r="I27" s="217">
        <v>4</v>
      </c>
      <c r="J27" s="217">
        <v>7</v>
      </c>
      <c r="L27" s="218">
        <v>21</v>
      </c>
      <c r="M27" s="219" t="s">
        <v>531</v>
      </c>
      <c r="N27" s="219" t="s">
        <v>511</v>
      </c>
      <c r="O27" s="219" t="s">
        <v>367</v>
      </c>
      <c r="P27" s="219" t="s">
        <v>32</v>
      </c>
      <c r="Q27" s="219" t="s">
        <v>32</v>
      </c>
      <c r="R27" s="220">
        <v>21</v>
      </c>
      <c r="S27" s="220">
        <v>19</v>
      </c>
      <c r="T27" s="220">
        <v>4</v>
      </c>
      <c r="U27" s="220">
        <v>8</v>
      </c>
      <c r="V27" s="100"/>
      <c r="W27" s="221">
        <v>21</v>
      </c>
      <c r="X27" s="222" t="s">
        <v>531</v>
      </c>
      <c r="Y27" s="222" t="s">
        <v>511</v>
      </c>
      <c r="Z27" s="222" t="s">
        <v>367</v>
      </c>
      <c r="AA27" s="222" t="s">
        <v>32</v>
      </c>
      <c r="AB27" s="222" t="s">
        <v>32</v>
      </c>
      <c r="AC27" s="223">
        <v>85</v>
      </c>
      <c r="AD27" s="223">
        <v>54</v>
      </c>
      <c r="AE27" s="118">
        <v>4</v>
      </c>
      <c r="AF27" s="224">
        <v>7</v>
      </c>
      <c r="AG27" s="225"/>
      <c r="AH27" s="226">
        <v>21</v>
      </c>
      <c r="AI27" s="222" t="s">
        <v>531</v>
      </c>
      <c r="AJ27" s="222" t="s">
        <v>511</v>
      </c>
      <c r="AK27" s="222" t="s">
        <v>367</v>
      </c>
      <c r="AL27" s="222" t="s">
        <v>32</v>
      </c>
      <c r="AM27" s="222" t="s">
        <v>32</v>
      </c>
      <c r="AN27" s="332">
        <v>80</v>
      </c>
      <c r="AO27" s="332">
        <v>56</v>
      </c>
      <c r="AP27" s="118">
        <v>6</v>
      </c>
      <c r="AQ27" s="118">
        <v>6</v>
      </c>
    </row>
    <row r="28" spans="1:43" ht="14.5">
      <c r="A28" s="215">
        <v>22</v>
      </c>
      <c r="B28" s="216" t="s">
        <v>532</v>
      </c>
      <c r="C28" s="216" t="s">
        <v>505</v>
      </c>
      <c r="D28" s="216" t="s">
        <v>463</v>
      </c>
      <c r="E28" s="216" t="s">
        <v>533</v>
      </c>
      <c r="F28" s="216" t="s">
        <v>27</v>
      </c>
      <c r="G28" s="217">
        <v>98</v>
      </c>
      <c r="H28" s="217">
        <v>84</v>
      </c>
      <c r="I28" s="217">
        <v>5</v>
      </c>
      <c r="J28" s="217">
        <v>8</v>
      </c>
      <c r="L28" s="218">
        <v>22</v>
      </c>
      <c r="M28" s="219" t="s">
        <v>534</v>
      </c>
      <c r="N28" s="219" t="s">
        <v>511</v>
      </c>
      <c r="O28" s="219" t="s">
        <v>367</v>
      </c>
      <c r="P28" s="219" t="s">
        <v>535</v>
      </c>
      <c r="Q28" s="219" t="s">
        <v>28</v>
      </c>
      <c r="R28" s="220">
        <v>238</v>
      </c>
      <c r="S28" s="220">
        <v>210</v>
      </c>
      <c r="T28" s="220">
        <v>5</v>
      </c>
      <c r="U28" s="220">
        <v>13</v>
      </c>
      <c r="V28" s="100"/>
      <c r="W28" s="221">
        <v>22</v>
      </c>
      <c r="X28" s="222" t="s">
        <v>534</v>
      </c>
      <c r="Y28" s="222" t="s">
        <v>511</v>
      </c>
      <c r="Z28" s="222" t="s">
        <v>367</v>
      </c>
      <c r="AA28" s="222" t="s">
        <v>535</v>
      </c>
      <c r="AB28" s="222" t="s">
        <v>28</v>
      </c>
      <c r="AC28" s="223">
        <v>233</v>
      </c>
      <c r="AD28" s="223">
        <v>183</v>
      </c>
      <c r="AE28" s="118">
        <v>5</v>
      </c>
      <c r="AF28" s="224">
        <v>16</v>
      </c>
      <c r="AG28" s="225"/>
      <c r="AH28" s="226">
        <v>22</v>
      </c>
      <c r="AI28" s="222" t="s">
        <v>534</v>
      </c>
      <c r="AJ28" s="222" t="s">
        <v>511</v>
      </c>
      <c r="AK28" s="222" t="s">
        <v>367</v>
      </c>
      <c r="AL28" s="222" t="s">
        <v>535</v>
      </c>
      <c r="AM28" s="222" t="s">
        <v>28</v>
      </c>
      <c r="AN28" s="332">
        <v>221</v>
      </c>
      <c r="AO28" s="332">
        <v>212</v>
      </c>
      <c r="AP28" s="118">
        <v>8</v>
      </c>
      <c r="AQ28" s="118">
        <v>13</v>
      </c>
    </row>
    <row r="29" spans="1:43" ht="14.5">
      <c r="A29" s="215">
        <v>23</v>
      </c>
      <c r="B29" s="216" t="s">
        <v>536</v>
      </c>
      <c r="C29" s="216" t="s">
        <v>505</v>
      </c>
      <c r="D29" s="216" t="s">
        <v>463</v>
      </c>
      <c r="E29" s="216" t="s">
        <v>537</v>
      </c>
      <c r="F29" s="216" t="s">
        <v>27</v>
      </c>
      <c r="G29" s="217">
        <v>171</v>
      </c>
      <c r="H29" s="217">
        <v>147</v>
      </c>
      <c r="I29" s="217">
        <v>1</v>
      </c>
      <c r="J29" s="217">
        <v>7</v>
      </c>
      <c r="L29" s="218">
        <v>23</v>
      </c>
      <c r="M29" s="219" t="s">
        <v>538</v>
      </c>
      <c r="N29" s="219" t="s">
        <v>511</v>
      </c>
      <c r="O29" s="219" t="s">
        <v>367</v>
      </c>
      <c r="P29" s="219" t="s">
        <v>40</v>
      </c>
      <c r="Q29" s="219" t="s">
        <v>40</v>
      </c>
      <c r="R29" s="220">
        <v>173</v>
      </c>
      <c r="S29" s="220">
        <v>185</v>
      </c>
      <c r="T29" s="220">
        <v>1</v>
      </c>
      <c r="U29" s="220">
        <v>20</v>
      </c>
      <c r="V29" s="100"/>
      <c r="W29" s="221">
        <v>23</v>
      </c>
      <c r="X29" s="222" t="s">
        <v>538</v>
      </c>
      <c r="Y29" s="222" t="s">
        <v>511</v>
      </c>
      <c r="Z29" s="222" t="s">
        <v>367</v>
      </c>
      <c r="AA29" s="222" t="s">
        <v>40</v>
      </c>
      <c r="AB29" s="222" t="s">
        <v>40</v>
      </c>
      <c r="AC29" s="223">
        <v>159</v>
      </c>
      <c r="AD29" s="223">
        <v>179</v>
      </c>
      <c r="AE29" s="118">
        <v>5</v>
      </c>
      <c r="AF29" s="224">
        <v>20</v>
      </c>
      <c r="AG29" s="225"/>
      <c r="AH29" s="226">
        <v>23</v>
      </c>
      <c r="AI29" s="222" t="s">
        <v>538</v>
      </c>
      <c r="AJ29" s="222" t="s">
        <v>511</v>
      </c>
      <c r="AK29" s="222" t="s">
        <v>367</v>
      </c>
      <c r="AL29" s="222" t="s">
        <v>40</v>
      </c>
      <c r="AM29" s="222" t="s">
        <v>40</v>
      </c>
      <c r="AN29" s="332">
        <v>163</v>
      </c>
      <c r="AO29" s="332">
        <v>164</v>
      </c>
      <c r="AP29" s="118">
        <v>2</v>
      </c>
      <c r="AQ29" s="118">
        <v>18</v>
      </c>
    </row>
    <row r="30" spans="1:43" ht="14.5">
      <c r="A30" s="215">
        <v>24</v>
      </c>
      <c r="B30" s="216" t="s">
        <v>539</v>
      </c>
      <c r="C30" s="216" t="s">
        <v>505</v>
      </c>
      <c r="D30" s="216" t="s">
        <v>463</v>
      </c>
      <c r="E30" s="216" t="s">
        <v>27</v>
      </c>
      <c r="F30" s="216" t="s">
        <v>27</v>
      </c>
      <c r="G30" s="217">
        <v>90</v>
      </c>
      <c r="H30" s="217">
        <v>72</v>
      </c>
      <c r="I30" s="217">
        <v>3</v>
      </c>
      <c r="J30" s="217">
        <v>4</v>
      </c>
      <c r="L30" s="218">
        <v>24</v>
      </c>
      <c r="M30" s="219" t="s">
        <v>540</v>
      </c>
      <c r="N30" s="219" t="s">
        <v>511</v>
      </c>
      <c r="O30" s="219" t="s">
        <v>367</v>
      </c>
      <c r="P30" s="219" t="s">
        <v>541</v>
      </c>
      <c r="Q30" s="219" t="s">
        <v>37</v>
      </c>
      <c r="R30" s="220">
        <v>52</v>
      </c>
      <c r="S30" s="220">
        <v>39</v>
      </c>
      <c r="T30" s="220">
        <v>1</v>
      </c>
      <c r="U30" s="220">
        <v>14</v>
      </c>
      <c r="V30" s="100"/>
      <c r="W30" s="221">
        <v>24</v>
      </c>
      <c r="X30" s="222" t="s">
        <v>540</v>
      </c>
      <c r="Y30" s="222" t="s">
        <v>511</v>
      </c>
      <c r="Z30" s="222" t="s">
        <v>367</v>
      </c>
      <c r="AA30" s="222" t="s">
        <v>541</v>
      </c>
      <c r="AB30" s="222" t="s">
        <v>37</v>
      </c>
      <c r="AC30" s="223">
        <v>52</v>
      </c>
      <c r="AD30" s="223">
        <v>38</v>
      </c>
      <c r="AE30" s="118">
        <v>1</v>
      </c>
      <c r="AF30" s="224">
        <v>14</v>
      </c>
      <c r="AG30" s="225"/>
      <c r="AH30" s="226">
        <v>24</v>
      </c>
      <c r="AI30" s="222" t="s">
        <v>540</v>
      </c>
      <c r="AJ30" s="222" t="s">
        <v>511</v>
      </c>
      <c r="AK30" s="222" t="s">
        <v>367</v>
      </c>
      <c r="AL30" s="222" t="s">
        <v>541</v>
      </c>
      <c r="AM30" s="222" t="s">
        <v>37</v>
      </c>
      <c r="AN30" s="332">
        <v>58</v>
      </c>
      <c r="AO30" s="332">
        <v>36</v>
      </c>
      <c r="AP30" s="118">
        <v>2</v>
      </c>
      <c r="AQ30" s="118">
        <v>12</v>
      </c>
    </row>
    <row r="31" spans="1:43" ht="14.5">
      <c r="A31" s="215">
        <v>25</v>
      </c>
      <c r="B31" s="216" t="s">
        <v>542</v>
      </c>
      <c r="C31" s="216" t="s">
        <v>505</v>
      </c>
      <c r="D31" s="216" t="s">
        <v>475</v>
      </c>
      <c r="E31" s="216" t="s">
        <v>480</v>
      </c>
      <c r="F31" s="216" t="s">
        <v>27</v>
      </c>
      <c r="G31" s="217">
        <v>200</v>
      </c>
      <c r="H31" s="217">
        <v>210</v>
      </c>
      <c r="I31" s="217">
        <v>16</v>
      </c>
      <c r="J31" s="217">
        <v>2</v>
      </c>
      <c r="L31" s="218">
        <v>25</v>
      </c>
      <c r="M31" s="219" t="s">
        <v>543</v>
      </c>
      <c r="N31" s="219" t="s">
        <v>511</v>
      </c>
      <c r="O31" s="219" t="s">
        <v>367</v>
      </c>
      <c r="P31" s="219" t="s">
        <v>544</v>
      </c>
      <c r="Q31" s="219" t="s">
        <v>39</v>
      </c>
      <c r="R31" s="220">
        <v>137</v>
      </c>
      <c r="S31" s="220">
        <v>129</v>
      </c>
      <c r="T31" s="220">
        <v>3</v>
      </c>
      <c r="U31" s="220">
        <v>13</v>
      </c>
      <c r="V31" s="100"/>
      <c r="W31" s="221">
        <v>25</v>
      </c>
      <c r="X31" s="222" t="s">
        <v>543</v>
      </c>
      <c r="Y31" s="222" t="s">
        <v>511</v>
      </c>
      <c r="Z31" s="222" t="s">
        <v>367</v>
      </c>
      <c r="AA31" s="222" t="s">
        <v>544</v>
      </c>
      <c r="AB31" s="222" t="s">
        <v>39</v>
      </c>
      <c r="AC31" s="223">
        <v>137</v>
      </c>
      <c r="AD31" s="223">
        <v>150</v>
      </c>
      <c r="AE31" s="118">
        <v>3</v>
      </c>
      <c r="AF31" s="224">
        <v>13</v>
      </c>
      <c r="AG31" s="225"/>
      <c r="AH31" s="226">
        <v>25</v>
      </c>
      <c r="AI31" s="222" t="s">
        <v>543</v>
      </c>
      <c r="AJ31" s="222" t="s">
        <v>511</v>
      </c>
      <c r="AK31" s="222" t="s">
        <v>367</v>
      </c>
      <c r="AL31" s="222" t="s">
        <v>544</v>
      </c>
      <c r="AM31" s="222" t="s">
        <v>39</v>
      </c>
      <c r="AN31" s="332">
        <v>145</v>
      </c>
      <c r="AO31" s="332">
        <v>154</v>
      </c>
      <c r="AP31" s="118">
        <v>3</v>
      </c>
      <c r="AQ31" s="118">
        <v>11</v>
      </c>
    </row>
    <row r="32" spans="1:43" ht="14.5">
      <c r="A32" s="215">
        <v>26</v>
      </c>
      <c r="B32" s="216" t="s">
        <v>545</v>
      </c>
      <c r="C32" s="216" t="s">
        <v>505</v>
      </c>
      <c r="D32" s="216" t="s">
        <v>463</v>
      </c>
      <c r="E32" s="216" t="s">
        <v>546</v>
      </c>
      <c r="F32" s="216" t="s">
        <v>34</v>
      </c>
      <c r="G32" s="217">
        <v>83</v>
      </c>
      <c r="H32" s="217">
        <v>63</v>
      </c>
      <c r="I32" s="217">
        <v>3</v>
      </c>
      <c r="J32" s="217">
        <v>7</v>
      </c>
      <c r="L32" s="218">
        <v>26</v>
      </c>
      <c r="M32" s="219" t="s">
        <v>547</v>
      </c>
      <c r="N32" s="219" t="s">
        <v>511</v>
      </c>
      <c r="O32" s="219" t="s">
        <v>367</v>
      </c>
      <c r="P32" s="219" t="s">
        <v>548</v>
      </c>
      <c r="Q32" s="219" t="s">
        <v>28</v>
      </c>
      <c r="R32" s="220">
        <v>142</v>
      </c>
      <c r="S32" s="220">
        <v>113</v>
      </c>
      <c r="T32" s="220">
        <v>9</v>
      </c>
      <c r="U32" s="220">
        <v>12</v>
      </c>
      <c r="V32" s="100"/>
      <c r="W32" s="221">
        <v>26</v>
      </c>
      <c r="X32" s="222" t="s">
        <v>547</v>
      </c>
      <c r="Y32" s="222" t="s">
        <v>511</v>
      </c>
      <c r="Z32" s="222" t="s">
        <v>367</v>
      </c>
      <c r="AA32" s="222" t="s">
        <v>548</v>
      </c>
      <c r="AB32" s="222" t="s">
        <v>28</v>
      </c>
      <c r="AC32" s="223">
        <v>119</v>
      </c>
      <c r="AD32" s="223">
        <v>95</v>
      </c>
      <c r="AE32" s="118">
        <v>8</v>
      </c>
      <c r="AF32" s="224">
        <v>12</v>
      </c>
      <c r="AG32" s="225"/>
      <c r="AH32" s="226">
        <v>26</v>
      </c>
      <c r="AI32" s="222" t="s">
        <v>547</v>
      </c>
      <c r="AJ32" s="222" t="s">
        <v>511</v>
      </c>
      <c r="AK32" s="222" t="s">
        <v>367</v>
      </c>
      <c r="AL32" s="222" t="s">
        <v>548</v>
      </c>
      <c r="AM32" s="222" t="s">
        <v>28</v>
      </c>
      <c r="AN32" s="332">
        <v>93</v>
      </c>
      <c r="AO32" s="332">
        <v>75</v>
      </c>
      <c r="AP32" s="118">
        <v>9</v>
      </c>
      <c r="AQ32" s="118">
        <v>11</v>
      </c>
    </row>
    <row r="33" spans="1:43" ht="14.5">
      <c r="A33" s="215">
        <v>27</v>
      </c>
      <c r="B33" s="216" t="s">
        <v>549</v>
      </c>
      <c r="C33" s="216" t="s">
        <v>505</v>
      </c>
      <c r="D33" s="216" t="s">
        <v>475</v>
      </c>
      <c r="E33" s="216" t="s">
        <v>550</v>
      </c>
      <c r="F33" s="216" t="s">
        <v>34</v>
      </c>
      <c r="G33" s="217">
        <v>226</v>
      </c>
      <c r="H33" s="217">
        <v>224</v>
      </c>
      <c r="I33" s="217">
        <v>18</v>
      </c>
      <c r="J33" s="217">
        <v>2</v>
      </c>
      <c r="L33" s="218">
        <v>27</v>
      </c>
      <c r="M33" s="219" t="s">
        <v>551</v>
      </c>
      <c r="N33" s="219" t="s">
        <v>511</v>
      </c>
      <c r="O33" s="219" t="s">
        <v>367</v>
      </c>
      <c r="P33" s="219" t="s">
        <v>552</v>
      </c>
      <c r="Q33" s="219" t="s">
        <v>29</v>
      </c>
      <c r="R33" s="220">
        <v>55</v>
      </c>
      <c r="S33" s="220">
        <v>67</v>
      </c>
      <c r="T33" s="220">
        <v>2</v>
      </c>
      <c r="U33" s="220">
        <v>11</v>
      </c>
      <c r="V33" s="100"/>
      <c r="W33" s="221">
        <v>27</v>
      </c>
      <c r="X33" s="222" t="s">
        <v>551</v>
      </c>
      <c r="Y33" s="222" t="s">
        <v>511</v>
      </c>
      <c r="Z33" s="222" t="s">
        <v>367</v>
      </c>
      <c r="AA33" s="222" t="s">
        <v>552</v>
      </c>
      <c r="AB33" s="222" t="s">
        <v>29</v>
      </c>
      <c r="AC33" s="223">
        <v>39</v>
      </c>
      <c r="AD33" s="223">
        <v>66</v>
      </c>
      <c r="AE33" s="118">
        <v>2</v>
      </c>
      <c r="AF33" s="224">
        <v>11</v>
      </c>
      <c r="AG33" s="225"/>
      <c r="AH33" s="226">
        <v>27</v>
      </c>
      <c r="AI33" s="222" t="s">
        <v>551</v>
      </c>
      <c r="AJ33" s="222" t="s">
        <v>511</v>
      </c>
      <c r="AK33" s="222" t="s">
        <v>367</v>
      </c>
      <c r="AL33" s="222" t="s">
        <v>552</v>
      </c>
      <c r="AM33" s="222" t="s">
        <v>29</v>
      </c>
      <c r="AN33" s="332">
        <v>69</v>
      </c>
      <c r="AO33" s="332">
        <v>81</v>
      </c>
      <c r="AP33" s="118">
        <v>4</v>
      </c>
      <c r="AQ33" s="118">
        <v>9</v>
      </c>
    </row>
    <row r="34" spans="1:43" ht="14.5">
      <c r="A34" s="215">
        <v>28</v>
      </c>
      <c r="B34" s="216" t="s">
        <v>553</v>
      </c>
      <c r="C34" s="216" t="s">
        <v>505</v>
      </c>
      <c r="D34" s="216" t="s">
        <v>463</v>
      </c>
      <c r="E34" s="216" t="s">
        <v>554</v>
      </c>
      <c r="F34" s="216" t="s">
        <v>34</v>
      </c>
      <c r="G34" s="217">
        <v>56</v>
      </c>
      <c r="H34" s="217">
        <v>53</v>
      </c>
      <c r="I34" s="217">
        <v>3</v>
      </c>
      <c r="J34" s="217">
        <v>4</v>
      </c>
      <c r="L34" s="218">
        <v>28</v>
      </c>
      <c r="M34" s="219" t="s">
        <v>555</v>
      </c>
      <c r="N34" s="219" t="s">
        <v>511</v>
      </c>
      <c r="O34" s="219" t="s">
        <v>367</v>
      </c>
      <c r="P34" s="219" t="s">
        <v>30</v>
      </c>
      <c r="Q34" s="219" t="s">
        <v>30</v>
      </c>
      <c r="R34" s="220">
        <v>301</v>
      </c>
      <c r="S34" s="220">
        <v>334</v>
      </c>
      <c r="T34" s="220">
        <v>3</v>
      </c>
      <c r="U34" s="220">
        <v>31</v>
      </c>
      <c r="V34" s="100"/>
      <c r="W34" s="221">
        <v>28</v>
      </c>
      <c r="X34" s="222" t="s">
        <v>555</v>
      </c>
      <c r="Y34" s="222" t="s">
        <v>511</v>
      </c>
      <c r="Z34" s="222" t="s">
        <v>367</v>
      </c>
      <c r="AA34" s="222" t="s">
        <v>30</v>
      </c>
      <c r="AB34" s="222" t="s">
        <v>30</v>
      </c>
      <c r="AC34" s="223">
        <v>321</v>
      </c>
      <c r="AD34" s="223">
        <v>375</v>
      </c>
      <c r="AE34" s="118">
        <v>3</v>
      </c>
      <c r="AF34" s="224">
        <v>32</v>
      </c>
      <c r="AG34" s="225"/>
      <c r="AH34" s="226">
        <v>28</v>
      </c>
      <c r="AI34" s="222" t="s">
        <v>555</v>
      </c>
      <c r="AJ34" s="222" t="s">
        <v>511</v>
      </c>
      <c r="AK34" s="222" t="s">
        <v>367</v>
      </c>
      <c r="AL34" s="222" t="s">
        <v>30</v>
      </c>
      <c r="AM34" s="222" t="s">
        <v>30</v>
      </c>
      <c r="AN34" s="332">
        <v>340</v>
      </c>
      <c r="AO34" s="332">
        <v>368</v>
      </c>
      <c r="AP34" s="118">
        <v>6</v>
      </c>
      <c r="AQ34" s="118">
        <v>26</v>
      </c>
    </row>
    <row r="35" spans="1:43" ht="14.5">
      <c r="A35" s="215">
        <v>29</v>
      </c>
      <c r="B35" s="216" t="s">
        <v>556</v>
      </c>
      <c r="C35" s="216" t="s">
        <v>505</v>
      </c>
      <c r="D35" s="216" t="s">
        <v>463</v>
      </c>
      <c r="E35" s="216" t="s">
        <v>557</v>
      </c>
      <c r="F35" s="216" t="s">
        <v>34</v>
      </c>
      <c r="G35" s="217">
        <v>92</v>
      </c>
      <c r="H35" s="217">
        <v>105</v>
      </c>
      <c r="I35" s="217">
        <v>3</v>
      </c>
      <c r="J35" s="217">
        <v>8</v>
      </c>
      <c r="L35" s="218">
        <v>29</v>
      </c>
      <c r="M35" s="219" t="s">
        <v>558</v>
      </c>
      <c r="N35" s="219" t="s">
        <v>511</v>
      </c>
      <c r="O35" s="219" t="s">
        <v>367</v>
      </c>
      <c r="P35" s="219" t="s">
        <v>34</v>
      </c>
      <c r="Q35" s="219" t="s">
        <v>34</v>
      </c>
      <c r="R35" s="220">
        <v>314</v>
      </c>
      <c r="S35" s="220">
        <v>300</v>
      </c>
      <c r="T35" s="220">
        <v>6</v>
      </c>
      <c r="U35" s="220">
        <v>21</v>
      </c>
      <c r="V35" s="100"/>
      <c r="W35" s="221">
        <v>29</v>
      </c>
      <c r="X35" s="222" t="s">
        <v>558</v>
      </c>
      <c r="Y35" s="222" t="s">
        <v>511</v>
      </c>
      <c r="Z35" s="222" t="s">
        <v>367</v>
      </c>
      <c r="AA35" s="222" t="s">
        <v>34</v>
      </c>
      <c r="AB35" s="222" t="s">
        <v>34</v>
      </c>
      <c r="AC35" s="223">
        <v>301</v>
      </c>
      <c r="AD35" s="223">
        <v>284</v>
      </c>
      <c r="AE35" s="118">
        <v>6</v>
      </c>
      <c r="AF35" s="224">
        <v>21</v>
      </c>
      <c r="AG35" s="225"/>
      <c r="AH35" s="226">
        <v>29</v>
      </c>
      <c r="AI35" s="222" t="s">
        <v>558</v>
      </c>
      <c r="AJ35" s="222" t="s">
        <v>511</v>
      </c>
      <c r="AK35" s="222" t="s">
        <v>367</v>
      </c>
      <c r="AL35" s="222" t="s">
        <v>34</v>
      </c>
      <c r="AM35" s="222" t="s">
        <v>34</v>
      </c>
      <c r="AN35" s="332">
        <v>303</v>
      </c>
      <c r="AO35" s="332">
        <v>279</v>
      </c>
      <c r="AP35" s="118">
        <v>9</v>
      </c>
      <c r="AQ35" s="118">
        <v>19</v>
      </c>
    </row>
    <row r="36" spans="1:43" ht="14.5">
      <c r="A36" s="215">
        <v>30</v>
      </c>
      <c r="B36" s="216" t="s">
        <v>559</v>
      </c>
      <c r="C36" s="216" t="s">
        <v>505</v>
      </c>
      <c r="D36" s="216" t="s">
        <v>463</v>
      </c>
      <c r="E36" s="216" t="s">
        <v>560</v>
      </c>
      <c r="F36" s="216" t="s">
        <v>34</v>
      </c>
      <c r="G36" s="217">
        <v>51</v>
      </c>
      <c r="H36" s="217">
        <v>57</v>
      </c>
      <c r="I36" s="217">
        <v>4</v>
      </c>
      <c r="J36" s="217">
        <v>4</v>
      </c>
      <c r="L36" s="218">
        <v>30</v>
      </c>
      <c r="M36" s="219" t="s">
        <v>561</v>
      </c>
      <c r="N36" s="219" t="s">
        <v>511</v>
      </c>
      <c r="O36" s="219" t="s">
        <v>367</v>
      </c>
      <c r="P36" s="219" t="s">
        <v>33</v>
      </c>
      <c r="Q36" s="219" t="s">
        <v>33</v>
      </c>
      <c r="R36" s="220">
        <v>137</v>
      </c>
      <c r="S36" s="220">
        <v>102</v>
      </c>
      <c r="T36" s="220">
        <v>4</v>
      </c>
      <c r="U36" s="220">
        <v>15</v>
      </c>
      <c r="V36" s="100"/>
      <c r="W36" s="221">
        <v>30</v>
      </c>
      <c r="X36" s="222" t="s">
        <v>561</v>
      </c>
      <c r="Y36" s="222" t="s">
        <v>511</v>
      </c>
      <c r="Z36" s="222" t="s">
        <v>367</v>
      </c>
      <c r="AA36" s="222" t="s">
        <v>33</v>
      </c>
      <c r="AB36" s="222" t="s">
        <v>33</v>
      </c>
      <c r="AC36" s="223">
        <v>129</v>
      </c>
      <c r="AD36" s="223">
        <v>69</v>
      </c>
      <c r="AE36" s="118">
        <v>4</v>
      </c>
      <c r="AF36" s="224">
        <v>16</v>
      </c>
      <c r="AG36" s="225"/>
      <c r="AH36" s="226">
        <v>30</v>
      </c>
      <c r="AI36" s="222" t="s">
        <v>561</v>
      </c>
      <c r="AJ36" s="222" t="s">
        <v>511</v>
      </c>
      <c r="AK36" s="222" t="s">
        <v>367</v>
      </c>
      <c r="AL36" s="222" t="s">
        <v>33</v>
      </c>
      <c r="AM36" s="222" t="s">
        <v>33</v>
      </c>
      <c r="AN36" s="332">
        <v>137</v>
      </c>
      <c r="AO36" s="332">
        <v>87</v>
      </c>
      <c r="AP36" s="118">
        <v>4</v>
      </c>
      <c r="AQ36" s="118">
        <v>12</v>
      </c>
    </row>
    <row r="37" spans="1:43" ht="14.5">
      <c r="A37" s="215">
        <v>31</v>
      </c>
      <c r="B37" s="216" t="s">
        <v>562</v>
      </c>
      <c r="C37" s="216" t="s">
        <v>505</v>
      </c>
      <c r="D37" s="216" t="s">
        <v>463</v>
      </c>
      <c r="E37" s="216" t="s">
        <v>563</v>
      </c>
      <c r="F37" s="216" t="s">
        <v>34</v>
      </c>
      <c r="G37" s="217">
        <v>45</v>
      </c>
      <c r="H37" s="217">
        <v>22</v>
      </c>
      <c r="I37" s="217">
        <v>2</v>
      </c>
      <c r="J37" s="217">
        <v>5</v>
      </c>
      <c r="L37" s="218">
        <v>31</v>
      </c>
      <c r="M37" s="219" t="s">
        <v>564</v>
      </c>
      <c r="N37" s="219" t="s">
        <v>511</v>
      </c>
      <c r="O37" s="219" t="s">
        <v>367</v>
      </c>
      <c r="P37" s="219" t="s">
        <v>494</v>
      </c>
      <c r="Q37" s="219" t="s">
        <v>33</v>
      </c>
      <c r="R37" s="220">
        <v>368</v>
      </c>
      <c r="S37" s="220">
        <v>386</v>
      </c>
      <c r="T37" s="220">
        <v>3</v>
      </c>
      <c r="U37" s="220">
        <v>18</v>
      </c>
      <c r="V37" s="100"/>
      <c r="W37" s="221">
        <v>31</v>
      </c>
      <c r="X37" s="222" t="s">
        <v>564</v>
      </c>
      <c r="Y37" s="222" t="s">
        <v>511</v>
      </c>
      <c r="Z37" s="222" t="s">
        <v>367</v>
      </c>
      <c r="AA37" s="222" t="s">
        <v>494</v>
      </c>
      <c r="AB37" s="222" t="s">
        <v>33</v>
      </c>
      <c r="AC37" s="223">
        <v>482</v>
      </c>
      <c r="AD37" s="223">
        <v>425</v>
      </c>
      <c r="AE37" s="118">
        <v>3</v>
      </c>
      <c r="AF37" s="224">
        <v>31</v>
      </c>
      <c r="AG37" s="225"/>
      <c r="AH37" s="226">
        <v>31</v>
      </c>
      <c r="AI37" s="222" t="s">
        <v>564</v>
      </c>
      <c r="AJ37" s="222" t="s">
        <v>511</v>
      </c>
      <c r="AK37" s="222" t="s">
        <v>367</v>
      </c>
      <c r="AL37" s="222" t="s">
        <v>494</v>
      </c>
      <c r="AM37" s="222" t="s">
        <v>33</v>
      </c>
      <c r="AN37" s="332">
        <v>483</v>
      </c>
      <c r="AO37" s="332">
        <v>422</v>
      </c>
      <c r="AP37" s="118">
        <v>3</v>
      </c>
      <c r="AQ37" s="118">
        <v>29</v>
      </c>
    </row>
    <row r="38" spans="1:43" ht="14.5">
      <c r="A38" s="215">
        <v>32</v>
      </c>
      <c r="B38" s="216" t="s">
        <v>565</v>
      </c>
      <c r="C38" s="216" t="s">
        <v>505</v>
      </c>
      <c r="D38" s="216" t="s">
        <v>463</v>
      </c>
      <c r="E38" s="216" t="s">
        <v>566</v>
      </c>
      <c r="F38" s="216" t="s">
        <v>34</v>
      </c>
      <c r="G38" s="217">
        <v>38</v>
      </c>
      <c r="H38" s="217">
        <v>30</v>
      </c>
      <c r="I38" s="217">
        <v>3</v>
      </c>
      <c r="J38" s="217">
        <v>4</v>
      </c>
      <c r="L38" s="218">
        <v>32</v>
      </c>
      <c r="M38" s="219" t="s">
        <v>567</v>
      </c>
      <c r="N38" s="219" t="s">
        <v>511</v>
      </c>
      <c r="O38" s="219" t="s">
        <v>367</v>
      </c>
      <c r="P38" s="219" t="s">
        <v>492</v>
      </c>
      <c r="Q38" s="219" t="s">
        <v>35</v>
      </c>
      <c r="R38" s="220">
        <v>311</v>
      </c>
      <c r="S38" s="220">
        <v>399</v>
      </c>
      <c r="T38" s="220">
        <v>3</v>
      </c>
      <c r="U38" s="220">
        <v>21</v>
      </c>
      <c r="V38" s="100"/>
      <c r="W38" s="221">
        <v>32</v>
      </c>
      <c r="X38" s="222" t="s">
        <v>567</v>
      </c>
      <c r="Y38" s="222" t="s">
        <v>511</v>
      </c>
      <c r="Z38" s="222" t="s">
        <v>367</v>
      </c>
      <c r="AA38" s="222" t="s">
        <v>492</v>
      </c>
      <c r="AB38" s="222" t="s">
        <v>35</v>
      </c>
      <c r="AC38" s="223">
        <v>321</v>
      </c>
      <c r="AD38" s="223">
        <v>397</v>
      </c>
      <c r="AE38" s="118">
        <v>2</v>
      </c>
      <c r="AF38" s="224">
        <v>23</v>
      </c>
      <c r="AG38" s="225"/>
      <c r="AH38" s="226">
        <v>32</v>
      </c>
      <c r="AI38" s="222" t="s">
        <v>567</v>
      </c>
      <c r="AJ38" s="222" t="s">
        <v>511</v>
      </c>
      <c r="AK38" s="222" t="s">
        <v>367</v>
      </c>
      <c r="AL38" s="222" t="s">
        <v>492</v>
      </c>
      <c r="AM38" s="222" t="s">
        <v>35</v>
      </c>
      <c r="AN38" s="332">
        <v>329</v>
      </c>
      <c r="AO38" s="332">
        <v>407</v>
      </c>
      <c r="AP38" s="118">
        <v>2</v>
      </c>
      <c r="AQ38" s="118">
        <v>27</v>
      </c>
    </row>
    <row r="39" spans="1:43" ht="14.5">
      <c r="A39" s="215">
        <v>33</v>
      </c>
      <c r="B39" s="216" t="s">
        <v>568</v>
      </c>
      <c r="C39" s="216" t="s">
        <v>505</v>
      </c>
      <c r="D39" s="216" t="s">
        <v>463</v>
      </c>
      <c r="E39" s="216" t="s">
        <v>569</v>
      </c>
      <c r="F39" s="216" t="s">
        <v>39</v>
      </c>
      <c r="G39" s="217">
        <v>118</v>
      </c>
      <c r="H39" s="217">
        <v>99</v>
      </c>
      <c r="I39" s="217">
        <v>7</v>
      </c>
      <c r="J39" s="217">
        <v>9</v>
      </c>
      <c r="L39" s="218">
        <v>33</v>
      </c>
      <c r="M39" s="219" t="s">
        <v>570</v>
      </c>
      <c r="N39" s="219" t="s">
        <v>511</v>
      </c>
      <c r="O39" s="219" t="s">
        <v>367</v>
      </c>
      <c r="P39" s="219" t="s">
        <v>571</v>
      </c>
      <c r="Q39" s="219" t="s">
        <v>39</v>
      </c>
      <c r="R39" s="220">
        <v>64</v>
      </c>
      <c r="S39" s="220">
        <v>37</v>
      </c>
      <c r="T39" s="220">
        <v>3</v>
      </c>
      <c r="U39" s="220">
        <v>9</v>
      </c>
      <c r="V39" s="100"/>
      <c r="W39" s="221">
        <v>33</v>
      </c>
      <c r="X39" s="222" t="s">
        <v>570</v>
      </c>
      <c r="Y39" s="222" t="s">
        <v>511</v>
      </c>
      <c r="Z39" s="222" t="s">
        <v>367</v>
      </c>
      <c r="AA39" s="222" t="s">
        <v>571</v>
      </c>
      <c r="AB39" s="222" t="s">
        <v>39</v>
      </c>
      <c r="AC39" s="223">
        <v>54</v>
      </c>
      <c r="AD39" s="223">
        <v>48</v>
      </c>
      <c r="AE39" s="118">
        <v>3</v>
      </c>
      <c r="AF39" s="224">
        <v>9</v>
      </c>
      <c r="AG39" s="225"/>
      <c r="AH39" s="226">
        <v>33</v>
      </c>
      <c r="AI39" s="222" t="s">
        <v>570</v>
      </c>
      <c r="AJ39" s="222" t="s">
        <v>511</v>
      </c>
      <c r="AK39" s="222" t="s">
        <v>367</v>
      </c>
      <c r="AL39" s="222" t="s">
        <v>571</v>
      </c>
      <c r="AM39" s="222" t="s">
        <v>39</v>
      </c>
      <c r="AN39" s="332">
        <v>65</v>
      </c>
      <c r="AO39" s="332">
        <v>55</v>
      </c>
      <c r="AP39" s="118">
        <v>3</v>
      </c>
      <c r="AQ39" s="118">
        <v>10</v>
      </c>
    </row>
    <row r="40" spans="1:43" ht="14.5">
      <c r="A40" s="215">
        <v>34</v>
      </c>
      <c r="B40" s="216" t="s">
        <v>572</v>
      </c>
      <c r="C40" s="216" t="s">
        <v>505</v>
      </c>
      <c r="D40" s="216" t="s">
        <v>463</v>
      </c>
      <c r="E40" s="216" t="s">
        <v>469</v>
      </c>
      <c r="F40" s="216" t="s">
        <v>39</v>
      </c>
      <c r="G40" s="217">
        <v>173</v>
      </c>
      <c r="H40" s="217">
        <v>158</v>
      </c>
      <c r="I40" s="217">
        <v>6</v>
      </c>
      <c r="J40" s="217">
        <v>9</v>
      </c>
      <c r="L40" s="218">
        <v>34</v>
      </c>
      <c r="M40" s="219" t="s">
        <v>573</v>
      </c>
      <c r="N40" s="219" t="s">
        <v>511</v>
      </c>
      <c r="O40" s="219" t="s">
        <v>367</v>
      </c>
      <c r="P40" s="219" t="s">
        <v>574</v>
      </c>
      <c r="Q40" s="219" t="s">
        <v>30</v>
      </c>
      <c r="R40" s="220">
        <v>216</v>
      </c>
      <c r="S40" s="220">
        <v>204</v>
      </c>
      <c r="T40" s="220">
        <v>5</v>
      </c>
      <c r="U40" s="220">
        <v>19</v>
      </c>
      <c r="V40" s="100"/>
      <c r="W40" s="221">
        <v>34</v>
      </c>
      <c r="X40" s="222" t="s">
        <v>573</v>
      </c>
      <c r="Y40" s="222" t="s">
        <v>511</v>
      </c>
      <c r="Z40" s="222" t="s">
        <v>367</v>
      </c>
      <c r="AA40" s="222" t="s">
        <v>574</v>
      </c>
      <c r="AB40" s="222" t="s">
        <v>30</v>
      </c>
      <c r="AC40" s="223">
        <v>227</v>
      </c>
      <c r="AD40" s="223">
        <v>211</v>
      </c>
      <c r="AE40" s="118">
        <v>5</v>
      </c>
      <c r="AF40" s="224">
        <v>20</v>
      </c>
      <c r="AG40" s="225"/>
      <c r="AH40" s="226">
        <v>34</v>
      </c>
      <c r="AI40" s="222" t="s">
        <v>573</v>
      </c>
      <c r="AJ40" s="222" t="s">
        <v>511</v>
      </c>
      <c r="AK40" s="222" t="s">
        <v>367</v>
      </c>
      <c r="AL40" s="222" t="s">
        <v>574</v>
      </c>
      <c r="AM40" s="222" t="s">
        <v>30</v>
      </c>
      <c r="AN40" s="332">
        <v>249</v>
      </c>
      <c r="AO40" s="332">
        <v>229</v>
      </c>
      <c r="AP40" s="118">
        <v>12</v>
      </c>
      <c r="AQ40" s="118">
        <v>15</v>
      </c>
    </row>
    <row r="41" spans="1:43" ht="14.5">
      <c r="A41" s="215">
        <v>35</v>
      </c>
      <c r="B41" s="216" t="s">
        <v>575</v>
      </c>
      <c r="C41" s="216" t="s">
        <v>505</v>
      </c>
      <c r="D41" s="216" t="s">
        <v>463</v>
      </c>
      <c r="E41" s="216" t="s">
        <v>576</v>
      </c>
      <c r="F41" s="216" t="s">
        <v>39</v>
      </c>
      <c r="G41" s="217">
        <v>84</v>
      </c>
      <c r="H41" s="217">
        <v>81</v>
      </c>
      <c r="I41" s="217">
        <v>4</v>
      </c>
      <c r="J41" s="217">
        <v>6</v>
      </c>
      <c r="L41" s="218">
        <v>35</v>
      </c>
      <c r="M41" s="219" t="s">
        <v>577</v>
      </c>
      <c r="N41" s="219" t="s">
        <v>511</v>
      </c>
      <c r="O41" s="219" t="s">
        <v>367</v>
      </c>
      <c r="P41" s="219" t="s">
        <v>32</v>
      </c>
      <c r="Q41" s="219" t="s">
        <v>32</v>
      </c>
      <c r="R41" s="220">
        <v>138</v>
      </c>
      <c r="S41" s="220">
        <v>135</v>
      </c>
      <c r="T41" s="220">
        <v>4</v>
      </c>
      <c r="U41" s="220">
        <v>11</v>
      </c>
      <c r="V41" s="100"/>
      <c r="W41" s="221">
        <v>35</v>
      </c>
      <c r="X41" s="222" t="s">
        <v>577</v>
      </c>
      <c r="Y41" s="222" t="s">
        <v>511</v>
      </c>
      <c r="Z41" s="222" t="s">
        <v>367</v>
      </c>
      <c r="AA41" s="222" t="s">
        <v>32</v>
      </c>
      <c r="AB41" s="222" t="s">
        <v>32</v>
      </c>
      <c r="AC41" s="223">
        <v>122</v>
      </c>
      <c r="AD41" s="223">
        <v>114</v>
      </c>
      <c r="AE41" s="118">
        <v>4</v>
      </c>
      <c r="AF41" s="224">
        <v>10</v>
      </c>
      <c r="AG41" s="225"/>
      <c r="AH41" s="226">
        <v>35</v>
      </c>
      <c r="AI41" s="222" t="s">
        <v>577</v>
      </c>
      <c r="AJ41" s="222" t="s">
        <v>511</v>
      </c>
      <c r="AK41" s="222" t="s">
        <v>367</v>
      </c>
      <c r="AL41" s="222" t="s">
        <v>32</v>
      </c>
      <c r="AM41" s="222" t="s">
        <v>32</v>
      </c>
      <c r="AN41" s="332">
        <v>131</v>
      </c>
      <c r="AO41" s="332">
        <v>109</v>
      </c>
      <c r="AP41" s="118">
        <v>4</v>
      </c>
      <c r="AQ41" s="118">
        <v>10</v>
      </c>
    </row>
    <row r="42" spans="1:43" ht="14.5">
      <c r="A42" s="215">
        <v>36</v>
      </c>
      <c r="B42" s="216" t="s">
        <v>578</v>
      </c>
      <c r="C42" s="216" t="s">
        <v>505</v>
      </c>
      <c r="D42" s="216" t="s">
        <v>463</v>
      </c>
      <c r="E42" s="216" t="s">
        <v>571</v>
      </c>
      <c r="F42" s="216" t="s">
        <v>39</v>
      </c>
      <c r="G42" s="217">
        <v>61</v>
      </c>
      <c r="H42" s="217">
        <v>51</v>
      </c>
      <c r="I42" s="217">
        <v>4</v>
      </c>
      <c r="J42" s="217">
        <v>5</v>
      </c>
      <c r="L42" s="218">
        <v>36</v>
      </c>
      <c r="M42" s="219" t="s">
        <v>579</v>
      </c>
      <c r="N42" s="219" t="s">
        <v>511</v>
      </c>
      <c r="O42" s="219" t="s">
        <v>367</v>
      </c>
      <c r="P42" s="219" t="s">
        <v>483</v>
      </c>
      <c r="Q42" s="219" t="s">
        <v>32</v>
      </c>
      <c r="R42" s="220">
        <v>79</v>
      </c>
      <c r="S42" s="220">
        <v>53</v>
      </c>
      <c r="T42" s="220">
        <v>2</v>
      </c>
      <c r="U42" s="220">
        <v>8</v>
      </c>
      <c r="V42" s="100"/>
      <c r="W42" s="221">
        <v>36</v>
      </c>
      <c r="X42" s="222" t="s">
        <v>579</v>
      </c>
      <c r="Y42" s="222" t="s">
        <v>511</v>
      </c>
      <c r="Z42" s="222" t="s">
        <v>367</v>
      </c>
      <c r="AA42" s="222" t="s">
        <v>483</v>
      </c>
      <c r="AB42" s="222" t="s">
        <v>32</v>
      </c>
      <c r="AC42" s="223">
        <v>71</v>
      </c>
      <c r="AD42" s="223">
        <v>41</v>
      </c>
      <c r="AE42" s="118">
        <v>1</v>
      </c>
      <c r="AF42" s="224">
        <v>10</v>
      </c>
      <c r="AG42" s="225"/>
      <c r="AH42" s="226">
        <v>36</v>
      </c>
      <c r="AI42" s="222" t="s">
        <v>579</v>
      </c>
      <c r="AJ42" s="222" t="s">
        <v>511</v>
      </c>
      <c r="AK42" s="222" t="s">
        <v>367</v>
      </c>
      <c r="AL42" s="222" t="s">
        <v>483</v>
      </c>
      <c r="AM42" s="222" t="s">
        <v>32</v>
      </c>
      <c r="AN42" s="332">
        <v>53</v>
      </c>
      <c r="AO42" s="332">
        <v>28</v>
      </c>
      <c r="AP42" s="118">
        <v>1</v>
      </c>
      <c r="AQ42" s="118">
        <v>9</v>
      </c>
    </row>
    <row r="43" spans="1:43" ht="14.5">
      <c r="A43" s="215">
        <v>37</v>
      </c>
      <c r="B43" s="216" t="s">
        <v>580</v>
      </c>
      <c r="C43" s="216" t="s">
        <v>505</v>
      </c>
      <c r="D43" s="216" t="s">
        <v>463</v>
      </c>
      <c r="E43" s="216" t="s">
        <v>544</v>
      </c>
      <c r="F43" s="216" t="s">
        <v>39</v>
      </c>
      <c r="G43" s="217">
        <v>143</v>
      </c>
      <c r="H43" s="217">
        <v>132</v>
      </c>
      <c r="I43" s="217">
        <v>2</v>
      </c>
      <c r="J43" s="217">
        <v>17</v>
      </c>
      <c r="L43" s="218">
        <v>37</v>
      </c>
      <c r="M43" s="219" t="s">
        <v>581</v>
      </c>
      <c r="N43" s="219" t="s">
        <v>511</v>
      </c>
      <c r="O43" s="219" t="s">
        <v>367</v>
      </c>
      <c r="P43" s="219" t="s">
        <v>582</v>
      </c>
      <c r="Q43" s="219" t="s">
        <v>38</v>
      </c>
      <c r="R43" s="220">
        <v>46</v>
      </c>
      <c r="S43" s="220">
        <v>36</v>
      </c>
      <c r="T43" s="220">
        <v>1</v>
      </c>
      <c r="U43" s="220">
        <v>15</v>
      </c>
      <c r="V43" s="100"/>
      <c r="W43" s="221">
        <v>37</v>
      </c>
      <c r="X43" s="222" t="s">
        <v>581</v>
      </c>
      <c r="Y43" s="222" t="s">
        <v>511</v>
      </c>
      <c r="Z43" s="222" t="s">
        <v>367</v>
      </c>
      <c r="AA43" s="222" t="s">
        <v>582</v>
      </c>
      <c r="AB43" s="222" t="s">
        <v>38</v>
      </c>
      <c r="AC43" s="223">
        <v>27</v>
      </c>
      <c r="AD43" s="223">
        <v>25</v>
      </c>
      <c r="AE43" s="118">
        <v>1</v>
      </c>
      <c r="AF43" s="224">
        <v>13</v>
      </c>
      <c r="AG43" s="225"/>
      <c r="AH43" s="226">
        <v>37</v>
      </c>
      <c r="AI43" s="222" t="s">
        <v>581</v>
      </c>
      <c r="AJ43" s="222" t="s">
        <v>511</v>
      </c>
      <c r="AK43" s="222" t="s">
        <v>367</v>
      </c>
      <c r="AL43" s="222" t="s">
        <v>582</v>
      </c>
      <c r="AM43" s="222" t="s">
        <v>38</v>
      </c>
      <c r="AN43" s="332">
        <v>37</v>
      </c>
      <c r="AO43" s="332">
        <v>25</v>
      </c>
      <c r="AP43" s="118">
        <v>2</v>
      </c>
      <c r="AQ43" s="118">
        <v>9</v>
      </c>
    </row>
    <row r="44" spans="1:43" ht="14.5">
      <c r="A44" s="215">
        <v>38</v>
      </c>
      <c r="B44" s="216" t="s">
        <v>583</v>
      </c>
      <c r="C44" s="216" t="s">
        <v>505</v>
      </c>
      <c r="D44" s="216" t="s">
        <v>463</v>
      </c>
      <c r="E44" s="216" t="s">
        <v>466</v>
      </c>
      <c r="F44" s="216" t="s">
        <v>39</v>
      </c>
      <c r="G44" s="217">
        <v>65</v>
      </c>
      <c r="H44" s="217">
        <v>51</v>
      </c>
      <c r="I44" s="217">
        <v>2</v>
      </c>
      <c r="J44" s="217">
        <v>6</v>
      </c>
      <c r="L44" s="218">
        <v>38</v>
      </c>
      <c r="M44" s="219" t="s">
        <v>584</v>
      </c>
      <c r="N44" s="219" t="s">
        <v>511</v>
      </c>
      <c r="O44" s="219" t="s">
        <v>367</v>
      </c>
      <c r="P44" s="219" t="s">
        <v>585</v>
      </c>
      <c r="Q44" s="219" t="s">
        <v>39</v>
      </c>
      <c r="R44" s="220">
        <v>25</v>
      </c>
      <c r="S44" s="220">
        <v>6</v>
      </c>
      <c r="T44" s="220">
        <v>0</v>
      </c>
      <c r="U44" s="220">
        <v>2</v>
      </c>
      <c r="V44" s="100"/>
      <c r="W44" s="221">
        <v>38</v>
      </c>
      <c r="X44" s="222" t="s">
        <v>584</v>
      </c>
      <c r="Y44" s="222" t="s">
        <v>511</v>
      </c>
      <c r="Z44" s="222" t="s">
        <v>367</v>
      </c>
      <c r="AA44" s="222" t="s">
        <v>585</v>
      </c>
      <c r="AB44" s="222" t="s">
        <v>39</v>
      </c>
      <c r="AC44" s="223">
        <v>3</v>
      </c>
      <c r="AD44" s="223">
        <v>3</v>
      </c>
      <c r="AE44" s="118" t="s">
        <v>26</v>
      </c>
      <c r="AF44" s="224">
        <v>2</v>
      </c>
      <c r="AG44" s="225"/>
      <c r="AH44" s="226">
        <v>38</v>
      </c>
      <c r="AI44" s="222" t="s">
        <v>584</v>
      </c>
      <c r="AJ44" s="222" t="s">
        <v>511</v>
      </c>
      <c r="AK44" s="222" t="s">
        <v>367</v>
      </c>
      <c r="AL44" s="222" t="s">
        <v>585</v>
      </c>
      <c r="AM44" s="222" t="s">
        <v>39</v>
      </c>
      <c r="AN44" s="332">
        <v>35</v>
      </c>
      <c r="AO44" s="332">
        <v>27</v>
      </c>
      <c r="AP44" s="118">
        <v>0</v>
      </c>
      <c r="AQ44" s="118">
        <v>2</v>
      </c>
    </row>
    <row r="45" spans="1:43" ht="14.5">
      <c r="A45" s="215">
        <v>39</v>
      </c>
      <c r="B45" s="216" t="s">
        <v>586</v>
      </c>
      <c r="C45" s="216" t="s">
        <v>505</v>
      </c>
      <c r="D45" s="216" t="s">
        <v>463</v>
      </c>
      <c r="E45" s="216" t="s">
        <v>587</v>
      </c>
      <c r="F45" s="216" t="s">
        <v>30</v>
      </c>
      <c r="G45" s="217">
        <v>34</v>
      </c>
      <c r="H45" s="217">
        <v>31</v>
      </c>
      <c r="I45" s="217">
        <v>3</v>
      </c>
      <c r="J45" s="217">
        <v>5</v>
      </c>
      <c r="L45" s="218">
        <v>39</v>
      </c>
      <c r="M45" s="219" t="s">
        <v>588</v>
      </c>
      <c r="N45" s="219" t="s">
        <v>511</v>
      </c>
      <c r="O45" s="219" t="s">
        <v>367</v>
      </c>
      <c r="P45" s="219" t="s">
        <v>589</v>
      </c>
      <c r="Q45" s="219" t="s">
        <v>39</v>
      </c>
      <c r="R45" s="220">
        <v>143</v>
      </c>
      <c r="S45" s="220">
        <v>109</v>
      </c>
      <c r="T45" s="220">
        <v>2</v>
      </c>
      <c r="U45" s="220">
        <v>15</v>
      </c>
      <c r="V45" s="100"/>
      <c r="W45" s="221">
        <v>39</v>
      </c>
      <c r="X45" s="222" t="s">
        <v>588</v>
      </c>
      <c r="Y45" s="222" t="s">
        <v>511</v>
      </c>
      <c r="Z45" s="222" t="s">
        <v>367</v>
      </c>
      <c r="AA45" s="222" t="s">
        <v>589</v>
      </c>
      <c r="AB45" s="222" t="s">
        <v>39</v>
      </c>
      <c r="AC45" s="223">
        <v>146</v>
      </c>
      <c r="AD45" s="223">
        <v>129</v>
      </c>
      <c r="AE45" s="118">
        <v>2</v>
      </c>
      <c r="AF45" s="224">
        <v>14</v>
      </c>
      <c r="AG45" s="225"/>
      <c r="AH45" s="226">
        <v>39</v>
      </c>
      <c r="AI45" s="222" t="s">
        <v>588</v>
      </c>
      <c r="AJ45" s="222" t="s">
        <v>511</v>
      </c>
      <c r="AK45" s="222" t="s">
        <v>367</v>
      </c>
      <c r="AL45" s="222" t="s">
        <v>589</v>
      </c>
      <c r="AM45" s="222" t="s">
        <v>39</v>
      </c>
      <c r="AN45" s="332">
        <v>147</v>
      </c>
      <c r="AO45" s="332">
        <v>131</v>
      </c>
      <c r="AP45" s="118">
        <v>6</v>
      </c>
      <c r="AQ45" s="118">
        <v>11</v>
      </c>
    </row>
    <row r="46" spans="1:43" ht="14.5">
      <c r="A46" s="215">
        <v>40</v>
      </c>
      <c r="B46" s="216" t="s">
        <v>590</v>
      </c>
      <c r="C46" s="216" t="s">
        <v>505</v>
      </c>
      <c r="D46" s="216" t="s">
        <v>463</v>
      </c>
      <c r="E46" s="216" t="s">
        <v>591</v>
      </c>
      <c r="F46" s="216" t="s">
        <v>30</v>
      </c>
      <c r="G46" s="217">
        <v>48</v>
      </c>
      <c r="H46" s="217">
        <v>41</v>
      </c>
      <c r="I46" s="217">
        <v>1</v>
      </c>
      <c r="J46" s="217">
        <v>5</v>
      </c>
      <c r="L46" s="218">
        <v>40</v>
      </c>
      <c r="M46" s="219" t="s">
        <v>592</v>
      </c>
      <c r="N46" s="219" t="s">
        <v>511</v>
      </c>
      <c r="O46" s="219" t="s">
        <v>367</v>
      </c>
      <c r="P46" s="219" t="s">
        <v>593</v>
      </c>
      <c r="Q46" s="219" t="s">
        <v>34</v>
      </c>
      <c r="R46" s="220">
        <v>113</v>
      </c>
      <c r="S46" s="220">
        <v>64</v>
      </c>
      <c r="T46" s="220">
        <v>3</v>
      </c>
      <c r="U46" s="220">
        <v>15</v>
      </c>
      <c r="V46" s="100"/>
      <c r="W46" s="221">
        <v>40</v>
      </c>
      <c r="X46" s="222" t="s">
        <v>592</v>
      </c>
      <c r="Y46" s="222" t="s">
        <v>511</v>
      </c>
      <c r="Z46" s="222" t="s">
        <v>367</v>
      </c>
      <c r="AA46" s="222" t="s">
        <v>593</v>
      </c>
      <c r="AB46" s="222" t="s">
        <v>34</v>
      </c>
      <c r="AC46" s="223">
        <v>96</v>
      </c>
      <c r="AD46" s="223">
        <v>56</v>
      </c>
      <c r="AE46" s="118">
        <v>3</v>
      </c>
      <c r="AF46" s="224">
        <v>15</v>
      </c>
      <c r="AG46" s="225"/>
      <c r="AH46" s="226">
        <v>40</v>
      </c>
      <c r="AI46" s="222" t="s">
        <v>592</v>
      </c>
      <c r="AJ46" s="222" t="s">
        <v>511</v>
      </c>
      <c r="AK46" s="222" t="s">
        <v>367</v>
      </c>
      <c r="AL46" s="222" t="s">
        <v>593</v>
      </c>
      <c r="AM46" s="222" t="s">
        <v>34</v>
      </c>
      <c r="AN46" s="332">
        <v>92</v>
      </c>
      <c r="AO46" s="332">
        <v>62</v>
      </c>
      <c r="AP46" s="118">
        <v>4</v>
      </c>
      <c r="AQ46" s="118">
        <v>14</v>
      </c>
    </row>
    <row r="47" spans="1:43" ht="14.5">
      <c r="A47" s="215">
        <v>41</v>
      </c>
      <c r="B47" s="216" t="s">
        <v>594</v>
      </c>
      <c r="C47" s="216" t="s">
        <v>505</v>
      </c>
      <c r="D47" s="216" t="s">
        <v>463</v>
      </c>
      <c r="E47" s="216" t="s">
        <v>595</v>
      </c>
      <c r="F47" s="216" t="s">
        <v>30</v>
      </c>
      <c r="G47" s="217">
        <v>61</v>
      </c>
      <c r="H47" s="217">
        <v>46</v>
      </c>
      <c r="I47" s="217">
        <v>3</v>
      </c>
      <c r="J47" s="217">
        <v>4</v>
      </c>
      <c r="L47" s="218">
        <v>41</v>
      </c>
      <c r="M47" s="219" t="s">
        <v>596</v>
      </c>
      <c r="N47" s="219" t="s">
        <v>511</v>
      </c>
      <c r="O47" s="219" t="s">
        <v>367</v>
      </c>
      <c r="P47" s="219" t="s">
        <v>597</v>
      </c>
      <c r="Q47" s="219" t="s">
        <v>27</v>
      </c>
      <c r="R47" s="220">
        <v>114</v>
      </c>
      <c r="S47" s="220">
        <v>120</v>
      </c>
      <c r="T47" s="220">
        <v>4</v>
      </c>
      <c r="U47" s="220">
        <v>9</v>
      </c>
      <c r="V47" s="100"/>
      <c r="W47" s="221">
        <v>41</v>
      </c>
      <c r="X47" s="222" t="s">
        <v>596</v>
      </c>
      <c r="Y47" s="222" t="s">
        <v>511</v>
      </c>
      <c r="Z47" s="222" t="s">
        <v>367</v>
      </c>
      <c r="AA47" s="222" t="s">
        <v>597</v>
      </c>
      <c r="AB47" s="222" t="s">
        <v>27</v>
      </c>
      <c r="AC47" s="223">
        <v>117</v>
      </c>
      <c r="AD47" s="223">
        <v>122</v>
      </c>
      <c r="AE47" s="118">
        <v>2</v>
      </c>
      <c r="AF47" s="224">
        <v>8</v>
      </c>
      <c r="AG47" s="225"/>
      <c r="AH47" s="226">
        <v>41</v>
      </c>
      <c r="AI47" s="222" t="s">
        <v>596</v>
      </c>
      <c r="AJ47" s="222" t="s">
        <v>511</v>
      </c>
      <c r="AK47" s="222" t="s">
        <v>367</v>
      </c>
      <c r="AL47" s="222" t="s">
        <v>597</v>
      </c>
      <c r="AM47" s="222" t="s">
        <v>27</v>
      </c>
      <c r="AN47" s="332">
        <v>102</v>
      </c>
      <c r="AO47" s="332">
        <v>115</v>
      </c>
      <c r="AP47" s="118">
        <v>4</v>
      </c>
      <c r="AQ47" s="118">
        <v>8</v>
      </c>
    </row>
    <row r="48" spans="1:43" ht="14.5">
      <c r="A48" s="215">
        <v>42</v>
      </c>
      <c r="B48" s="216" t="s">
        <v>598</v>
      </c>
      <c r="C48" s="216" t="s">
        <v>505</v>
      </c>
      <c r="D48" s="216" t="s">
        <v>463</v>
      </c>
      <c r="E48" s="216" t="s">
        <v>599</v>
      </c>
      <c r="F48" s="216" t="s">
        <v>30</v>
      </c>
      <c r="G48" s="217">
        <v>181</v>
      </c>
      <c r="H48" s="217">
        <v>177</v>
      </c>
      <c r="I48" s="217">
        <v>5</v>
      </c>
      <c r="J48" s="217">
        <v>9</v>
      </c>
      <c r="L48" s="218">
        <v>42</v>
      </c>
      <c r="M48" s="219" t="s">
        <v>600</v>
      </c>
      <c r="N48" s="219" t="s">
        <v>511</v>
      </c>
      <c r="O48" s="219" t="s">
        <v>367</v>
      </c>
      <c r="P48" s="219" t="s">
        <v>512</v>
      </c>
      <c r="Q48" s="219" t="s">
        <v>35</v>
      </c>
      <c r="R48" s="220">
        <v>47</v>
      </c>
      <c r="S48" s="220">
        <v>38</v>
      </c>
      <c r="T48" s="220">
        <v>1</v>
      </c>
      <c r="U48" s="220">
        <v>11</v>
      </c>
      <c r="V48" s="100"/>
      <c r="W48" s="221">
        <v>42</v>
      </c>
      <c r="X48" s="222" t="s">
        <v>600</v>
      </c>
      <c r="Y48" s="222" t="s">
        <v>511</v>
      </c>
      <c r="Z48" s="222" t="s">
        <v>367</v>
      </c>
      <c r="AA48" s="222" t="s">
        <v>512</v>
      </c>
      <c r="AB48" s="222" t="s">
        <v>35</v>
      </c>
      <c r="AC48" s="223">
        <v>55</v>
      </c>
      <c r="AD48" s="223">
        <v>42</v>
      </c>
      <c r="AE48" s="118">
        <v>1</v>
      </c>
      <c r="AF48" s="224">
        <v>10</v>
      </c>
      <c r="AG48" s="225"/>
      <c r="AH48" s="226">
        <v>42</v>
      </c>
      <c r="AI48" s="222" t="s">
        <v>600</v>
      </c>
      <c r="AJ48" s="222" t="s">
        <v>511</v>
      </c>
      <c r="AK48" s="222" t="s">
        <v>367</v>
      </c>
      <c r="AL48" s="222" t="s">
        <v>512</v>
      </c>
      <c r="AM48" s="222" t="s">
        <v>35</v>
      </c>
      <c r="AN48" s="332">
        <v>46</v>
      </c>
      <c r="AO48" s="332">
        <v>36</v>
      </c>
      <c r="AP48" s="118">
        <v>1</v>
      </c>
      <c r="AQ48" s="118">
        <v>9</v>
      </c>
    </row>
    <row r="49" spans="1:43" ht="14.5">
      <c r="A49" s="215">
        <v>43</v>
      </c>
      <c r="B49" s="216" t="s">
        <v>601</v>
      </c>
      <c r="C49" s="216" t="s">
        <v>505</v>
      </c>
      <c r="D49" s="216" t="s">
        <v>463</v>
      </c>
      <c r="E49" s="216" t="s">
        <v>602</v>
      </c>
      <c r="F49" s="216" t="s">
        <v>30</v>
      </c>
      <c r="G49" s="217">
        <v>24</v>
      </c>
      <c r="H49" s="217">
        <v>22</v>
      </c>
      <c r="I49" s="217">
        <v>2</v>
      </c>
      <c r="J49" s="217">
        <v>3</v>
      </c>
      <c r="L49" s="218">
        <v>43</v>
      </c>
      <c r="M49" s="219" t="s">
        <v>603</v>
      </c>
      <c r="N49" s="219" t="s">
        <v>511</v>
      </c>
      <c r="O49" s="219" t="s">
        <v>367</v>
      </c>
      <c r="P49" s="219" t="s">
        <v>604</v>
      </c>
      <c r="Q49" s="219" t="s">
        <v>36</v>
      </c>
      <c r="R49" s="220">
        <v>120</v>
      </c>
      <c r="S49" s="220">
        <v>109</v>
      </c>
      <c r="T49" s="220">
        <v>1</v>
      </c>
      <c r="U49" s="220">
        <v>10</v>
      </c>
      <c r="V49" s="100"/>
      <c r="W49" s="221">
        <v>43</v>
      </c>
      <c r="X49" s="222" t="s">
        <v>603</v>
      </c>
      <c r="Y49" s="222" t="s">
        <v>511</v>
      </c>
      <c r="Z49" s="222" t="s">
        <v>367</v>
      </c>
      <c r="AA49" s="222" t="s">
        <v>604</v>
      </c>
      <c r="AB49" s="222" t="s">
        <v>36</v>
      </c>
      <c r="AC49" s="223">
        <v>94</v>
      </c>
      <c r="AD49" s="223">
        <v>98</v>
      </c>
      <c r="AE49" s="118">
        <v>1</v>
      </c>
      <c r="AF49" s="224">
        <v>10</v>
      </c>
      <c r="AG49" s="225"/>
      <c r="AH49" s="226">
        <v>43</v>
      </c>
      <c r="AI49" s="222" t="s">
        <v>603</v>
      </c>
      <c r="AJ49" s="222" t="s">
        <v>511</v>
      </c>
      <c r="AK49" s="222" t="s">
        <v>367</v>
      </c>
      <c r="AL49" s="222" t="s">
        <v>604</v>
      </c>
      <c r="AM49" s="222" t="s">
        <v>36</v>
      </c>
      <c r="AN49" s="332">
        <v>97</v>
      </c>
      <c r="AO49" s="332">
        <v>106</v>
      </c>
      <c r="AP49" s="118">
        <v>1</v>
      </c>
      <c r="AQ49" s="118">
        <v>10</v>
      </c>
    </row>
    <row r="50" spans="1:43" ht="14.5">
      <c r="A50" s="215">
        <v>44</v>
      </c>
      <c r="B50" s="216" t="s">
        <v>605</v>
      </c>
      <c r="C50" s="216" t="s">
        <v>505</v>
      </c>
      <c r="D50" s="216" t="s">
        <v>463</v>
      </c>
      <c r="E50" s="216" t="s">
        <v>606</v>
      </c>
      <c r="F50" s="216" t="s">
        <v>30</v>
      </c>
      <c r="G50" s="217">
        <v>71</v>
      </c>
      <c r="H50" s="217">
        <v>60</v>
      </c>
      <c r="I50" s="217">
        <v>4</v>
      </c>
      <c r="J50" s="217">
        <v>4</v>
      </c>
      <c r="L50" s="218">
        <v>44</v>
      </c>
      <c r="M50" s="219" t="s">
        <v>607</v>
      </c>
      <c r="N50" s="219" t="s">
        <v>511</v>
      </c>
      <c r="O50" s="219" t="s">
        <v>367</v>
      </c>
      <c r="P50" s="219" t="s">
        <v>524</v>
      </c>
      <c r="Q50" s="219" t="s">
        <v>27</v>
      </c>
      <c r="R50" s="220">
        <v>83</v>
      </c>
      <c r="S50" s="220">
        <v>63</v>
      </c>
      <c r="T50" s="220">
        <v>2</v>
      </c>
      <c r="U50" s="220">
        <v>10</v>
      </c>
      <c r="V50" s="100"/>
      <c r="W50" s="221">
        <v>44</v>
      </c>
      <c r="X50" s="222" t="s">
        <v>607</v>
      </c>
      <c r="Y50" s="222" t="s">
        <v>511</v>
      </c>
      <c r="Z50" s="222" t="s">
        <v>367</v>
      </c>
      <c r="AA50" s="222" t="s">
        <v>524</v>
      </c>
      <c r="AB50" s="222" t="s">
        <v>27</v>
      </c>
      <c r="AC50" s="223">
        <v>76</v>
      </c>
      <c r="AD50" s="223">
        <v>51</v>
      </c>
      <c r="AE50" s="118">
        <v>1</v>
      </c>
      <c r="AF50" s="224">
        <v>11</v>
      </c>
      <c r="AG50" s="225"/>
      <c r="AH50" s="226">
        <v>44</v>
      </c>
      <c r="AI50" s="222" t="s">
        <v>607</v>
      </c>
      <c r="AJ50" s="222" t="s">
        <v>511</v>
      </c>
      <c r="AK50" s="222" t="s">
        <v>367</v>
      </c>
      <c r="AL50" s="222" t="s">
        <v>524</v>
      </c>
      <c r="AM50" s="222" t="s">
        <v>27</v>
      </c>
      <c r="AN50" s="332">
        <v>68</v>
      </c>
      <c r="AO50" s="332">
        <v>55</v>
      </c>
      <c r="AP50" s="118">
        <v>1</v>
      </c>
      <c r="AQ50" s="118">
        <v>10</v>
      </c>
    </row>
    <row r="51" spans="1:43" ht="14.5">
      <c r="A51" s="215">
        <v>45</v>
      </c>
      <c r="B51" s="216" t="s">
        <v>608</v>
      </c>
      <c r="C51" s="216" t="s">
        <v>505</v>
      </c>
      <c r="D51" s="216" t="s">
        <v>463</v>
      </c>
      <c r="E51" s="216" t="s">
        <v>28</v>
      </c>
      <c r="F51" s="216" t="s">
        <v>28</v>
      </c>
      <c r="G51" s="217">
        <v>80</v>
      </c>
      <c r="H51" s="217">
        <v>81</v>
      </c>
      <c r="I51" s="217">
        <v>3</v>
      </c>
      <c r="J51" s="217">
        <v>5</v>
      </c>
      <c r="L51" s="218">
        <v>45</v>
      </c>
      <c r="M51" s="219" t="s">
        <v>609</v>
      </c>
      <c r="N51" s="219" t="s">
        <v>511</v>
      </c>
      <c r="O51" s="219" t="s">
        <v>367</v>
      </c>
      <c r="P51" s="219" t="s">
        <v>610</v>
      </c>
      <c r="Q51" s="219" t="s">
        <v>27</v>
      </c>
      <c r="R51" s="220">
        <v>55</v>
      </c>
      <c r="S51" s="220">
        <v>28</v>
      </c>
      <c r="T51" s="220">
        <v>1</v>
      </c>
      <c r="U51" s="220">
        <v>7</v>
      </c>
      <c r="V51" s="100"/>
      <c r="W51" s="221">
        <v>45</v>
      </c>
      <c r="X51" s="222" t="s">
        <v>609</v>
      </c>
      <c r="Y51" s="222" t="s">
        <v>511</v>
      </c>
      <c r="Z51" s="222" t="s">
        <v>367</v>
      </c>
      <c r="AA51" s="222" t="s">
        <v>610</v>
      </c>
      <c r="AB51" s="222" t="s">
        <v>27</v>
      </c>
      <c r="AC51" s="223">
        <v>53</v>
      </c>
      <c r="AD51" s="223">
        <v>36</v>
      </c>
      <c r="AE51" s="118">
        <v>1</v>
      </c>
      <c r="AF51" s="224">
        <v>7</v>
      </c>
      <c r="AG51" s="225"/>
      <c r="AH51" s="226">
        <v>45</v>
      </c>
      <c r="AI51" s="222" t="s">
        <v>609</v>
      </c>
      <c r="AJ51" s="222" t="s">
        <v>511</v>
      </c>
      <c r="AK51" s="222" t="s">
        <v>367</v>
      </c>
      <c r="AL51" s="222" t="s">
        <v>610</v>
      </c>
      <c r="AM51" s="222" t="s">
        <v>27</v>
      </c>
      <c r="AN51" s="332">
        <v>59</v>
      </c>
      <c r="AO51" s="332">
        <v>33</v>
      </c>
      <c r="AP51" s="118">
        <v>1</v>
      </c>
      <c r="AQ51" s="118">
        <v>7</v>
      </c>
    </row>
    <row r="52" spans="1:43" ht="14.5">
      <c r="A52" s="215">
        <v>46</v>
      </c>
      <c r="B52" s="216" t="s">
        <v>611</v>
      </c>
      <c r="C52" s="216" t="s">
        <v>505</v>
      </c>
      <c r="D52" s="216" t="s">
        <v>463</v>
      </c>
      <c r="E52" s="216" t="s">
        <v>612</v>
      </c>
      <c r="F52" s="216" t="s">
        <v>28</v>
      </c>
      <c r="G52" s="217">
        <v>59</v>
      </c>
      <c r="H52" s="217">
        <v>44</v>
      </c>
      <c r="I52" s="217">
        <v>2</v>
      </c>
      <c r="J52" s="217">
        <v>5</v>
      </c>
      <c r="L52" s="218">
        <v>46</v>
      </c>
      <c r="M52" s="219" t="s">
        <v>613</v>
      </c>
      <c r="N52" s="219" t="s">
        <v>511</v>
      </c>
      <c r="O52" s="219" t="s">
        <v>367</v>
      </c>
      <c r="P52" s="219" t="s">
        <v>614</v>
      </c>
      <c r="Q52" s="219" t="s">
        <v>29</v>
      </c>
      <c r="R52" s="220">
        <v>25</v>
      </c>
      <c r="S52" s="220">
        <v>31</v>
      </c>
      <c r="T52" s="220">
        <v>0</v>
      </c>
      <c r="U52" s="220">
        <v>6</v>
      </c>
      <c r="V52" s="100"/>
      <c r="W52" s="221">
        <v>46</v>
      </c>
      <c r="X52" s="222" t="s">
        <v>613</v>
      </c>
      <c r="Y52" s="222" t="s">
        <v>511</v>
      </c>
      <c r="Z52" s="222" t="s">
        <v>367</v>
      </c>
      <c r="AA52" s="222" t="s">
        <v>614</v>
      </c>
      <c r="AB52" s="222" t="s">
        <v>29</v>
      </c>
      <c r="AC52" s="223">
        <v>24</v>
      </c>
      <c r="AD52" s="223">
        <v>16</v>
      </c>
      <c r="AE52" s="118" t="s">
        <v>26</v>
      </c>
      <c r="AF52" s="224">
        <v>7</v>
      </c>
      <c r="AG52" s="225"/>
      <c r="AH52" s="226">
        <v>46</v>
      </c>
      <c r="AI52" s="222" t="s">
        <v>613</v>
      </c>
      <c r="AJ52" s="222" t="s">
        <v>511</v>
      </c>
      <c r="AK52" s="222" t="s">
        <v>367</v>
      </c>
      <c r="AL52" s="222" t="s">
        <v>614</v>
      </c>
      <c r="AM52" s="222" t="s">
        <v>29</v>
      </c>
      <c r="AN52" s="332">
        <v>17</v>
      </c>
      <c r="AO52" s="332">
        <v>11</v>
      </c>
      <c r="AP52" s="118">
        <v>0</v>
      </c>
      <c r="AQ52" s="118">
        <v>6</v>
      </c>
    </row>
    <row r="53" spans="1:43" ht="14.5">
      <c r="A53" s="215">
        <v>47</v>
      </c>
      <c r="B53" s="216" t="s">
        <v>615</v>
      </c>
      <c r="C53" s="216" t="s">
        <v>505</v>
      </c>
      <c r="D53" s="216" t="s">
        <v>463</v>
      </c>
      <c r="E53" s="216" t="s">
        <v>616</v>
      </c>
      <c r="F53" s="216" t="s">
        <v>28</v>
      </c>
      <c r="G53" s="217">
        <v>91</v>
      </c>
      <c r="H53" s="217">
        <v>61</v>
      </c>
      <c r="I53" s="217">
        <v>3</v>
      </c>
      <c r="J53" s="217">
        <v>5</v>
      </c>
      <c r="L53" s="218">
        <v>47</v>
      </c>
      <c r="M53" s="219" t="s">
        <v>617</v>
      </c>
      <c r="N53" s="219" t="s">
        <v>511</v>
      </c>
      <c r="O53" s="219" t="s">
        <v>367</v>
      </c>
      <c r="P53" s="219" t="s">
        <v>507</v>
      </c>
      <c r="Q53" s="219" t="s">
        <v>25</v>
      </c>
      <c r="R53" s="220">
        <v>144</v>
      </c>
      <c r="S53" s="220">
        <v>188</v>
      </c>
      <c r="T53" s="220">
        <v>0</v>
      </c>
      <c r="U53" s="220">
        <v>19</v>
      </c>
      <c r="V53" s="100"/>
      <c r="W53" s="221">
        <v>47</v>
      </c>
      <c r="X53" s="222" t="s">
        <v>617</v>
      </c>
      <c r="Y53" s="222" t="s">
        <v>511</v>
      </c>
      <c r="Z53" s="222" t="s">
        <v>367</v>
      </c>
      <c r="AA53" s="222" t="s">
        <v>507</v>
      </c>
      <c r="AB53" s="222" t="s">
        <v>25</v>
      </c>
      <c r="AC53" s="223">
        <v>135</v>
      </c>
      <c r="AD53" s="223">
        <v>177</v>
      </c>
      <c r="AE53" s="118" t="s">
        <v>26</v>
      </c>
      <c r="AF53" s="224">
        <v>21</v>
      </c>
      <c r="AG53" s="225"/>
      <c r="AH53" s="226">
        <v>47</v>
      </c>
      <c r="AI53" s="222" t="s">
        <v>617</v>
      </c>
      <c r="AJ53" s="222" t="s">
        <v>511</v>
      </c>
      <c r="AK53" s="222" t="s">
        <v>367</v>
      </c>
      <c r="AL53" s="222" t="s">
        <v>507</v>
      </c>
      <c r="AM53" s="222" t="s">
        <v>25</v>
      </c>
      <c r="AN53" s="332">
        <v>91</v>
      </c>
      <c r="AO53" s="332">
        <v>158</v>
      </c>
      <c r="AP53" s="118">
        <v>0</v>
      </c>
      <c r="AQ53" s="118">
        <v>17</v>
      </c>
    </row>
    <row r="54" spans="1:43" ht="14.5">
      <c r="A54" s="215">
        <v>48</v>
      </c>
      <c r="B54" s="216" t="s">
        <v>618</v>
      </c>
      <c r="C54" s="216" t="s">
        <v>505</v>
      </c>
      <c r="D54" s="216" t="s">
        <v>463</v>
      </c>
      <c r="E54" s="216" t="s">
        <v>619</v>
      </c>
      <c r="F54" s="216" t="s">
        <v>28</v>
      </c>
      <c r="G54" s="217">
        <v>34</v>
      </c>
      <c r="H54" s="217">
        <v>37</v>
      </c>
      <c r="I54" s="217">
        <v>1</v>
      </c>
      <c r="J54" s="217">
        <v>5</v>
      </c>
      <c r="L54" s="218">
        <v>48</v>
      </c>
      <c r="M54" s="219" t="s">
        <v>620</v>
      </c>
      <c r="N54" s="219" t="s">
        <v>511</v>
      </c>
      <c r="O54" s="219" t="s">
        <v>367</v>
      </c>
      <c r="P54" s="219" t="s">
        <v>514</v>
      </c>
      <c r="Q54" s="219" t="s">
        <v>27</v>
      </c>
      <c r="R54" s="220">
        <v>30</v>
      </c>
      <c r="S54" s="220">
        <v>22</v>
      </c>
      <c r="T54" s="220">
        <v>0</v>
      </c>
      <c r="U54" s="220">
        <v>9</v>
      </c>
      <c r="V54" s="100"/>
      <c r="W54" s="221">
        <v>48</v>
      </c>
      <c r="X54" s="222" t="s">
        <v>620</v>
      </c>
      <c r="Y54" s="222" t="s">
        <v>511</v>
      </c>
      <c r="Z54" s="222" t="s">
        <v>367</v>
      </c>
      <c r="AA54" s="222" t="s">
        <v>514</v>
      </c>
      <c r="AB54" s="222" t="s">
        <v>27</v>
      </c>
      <c r="AC54" s="223">
        <v>32</v>
      </c>
      <c r="AD54" s="223">
        <v>35</v>
      </c>
      <c r="AE54" s="118" t="s">
        <v>26</v>
      </c>
      <c r="AF54" s="224">
        <v>8</v>
      </c>
      <c r="AG54" s="225"/>
      <c r="AH54" s="226">
        <v>48</v>
      </c>
      <c r="AI54" s="222" t="s">
        <v>620</v>
      </c>
      <c r="AJ54" s="222" t="s">
        <v>511</v>
      </c>
      <c r="AK54" s="222" t="s">
        <v>367</v>
      </c>
      <c r="AL54" s="222" t="s">
        <v>514</v>
      </c>
      <c r="AM54" s="222" t="s">
        <v>27</v>
      </c>
      <c r="AN54" s="332">
        <v>40</v>
      </c>
      <c r="AO54" s="332">
        <v>37</v>
      </c>
      <c r="AP54" s="118">
        <v>0</v>
      </c>
      <c r="AQ54" s="118">
        <v>7</v>
      </c>
    </row>
    <row r="55" spans="1:43" ht="14.5">
      <c r="A55" s="215">
        <v>49</v>
      </c>
      <c r="B55" s="216" t="s">
        <v>621</v>
      </c>
      <c r="C55" s="216" t="s">
        <v>505</v>
      </c>
      <c r="D55" s="216" t="s">
        <v>463</v>
      </c>
      <c r="E55" s="216" t="s">
        <v>548</v>
      </c>
      <c r="F55" s="216" t="s">
        <v>28</v>
      </c>
      <c r="G55" s="217">
        <v>48</v>
      </c>
      <c r="H55" s="217">
        <v>63</v>
      </c>
      <c r="I55" s="217">
        <v>4</v>
      </c>
      <c r="J55" s="217">
        <v>5</v>
      </c>
      <c r="L55" s="218">
        <v>49</v>
      </c>
      <c r="M55" s="219" t="s">
        <v>622</v>
      </c>
      <c r="N55" s="219" t="s">
        <v>511</v>
      </c>
      <c r="O55" s="219" t="s">
        <v>367</v>
      </c>
      <c r="P55" s="219" t="s">
        <v>623</v>
      </c>
      <c r="Q55" s="219" t="s">
        <v>33</v>
      </c>
      <c r="R55" s="220">
        <v>12</v>
      </c>
      <c r="S55" s="220">
        <v>18</v>
      </c>
      <c r="T55" s="220">
        <v>0</v>
      </c>
      <c r="U55" s="220">
        <v>6</v>
      </c>
      <c r="V55" s="100"/>
      <c r="W55" s="221">
        <v>49</v>
      </c>
      <c r="X55" s="222" t="s">
        <v>622</v>
      </c>
      <c r="Y55" s="222" t="s">
        <v>511</v>
      </c>
      <c r="Z55" s="222" t="s">
        <v>367</v>
      </c>
      <c r="AA55" s="222" t="s">
        <v>623</v>
      </c>
      <c r="AB55" s="222" t="s">
        <v>33</v>
      </c>
      <c r="AC55" s="223">
        <v>31</v>
      </c>
      <c r="AD55" s="223">
        <v>41</v>
      </c>
      <c r="AE55" s="118" t="s">
        <v>26</v>
      </c>
      <c r="AF55" s="224">
        <v>7</v>
      </c>
      <c r="AG55" s="225"/>
      <c r="AH55" s="226">
        <v>49</v>
      </c>
      <c r="AI55" s="222" t="s">
        <v>622</v>
      </c>
      <c r="AJ55" s="222" t="s">
        <v>511</v>
      </c>
      <c r="AK55" s="222" t="s">
        <v>367</v>
      </c>
      <c r="AL55" s="222" t="s">
        <v>623</v>
      </c>
      <c r="AM55" s="222" t="s">
        <v>33</v>
      </c>
      <c r="AN55" s="332">
        <v>70</v>
      </c>
      <c r="AO55" s="332">
        <v>63</v>
      </c>
      <c r="AP55" s="118">
        <v>0</v>
      </c>
      <c r="AQ55" s="118">
        <v>7</v>
      </c>
    </row>
    <row r="56" spans="1:43" ht="14.5">
      <c r="A56" s="215">
        <v>50</v>
      </c>
      <c r="B56" s="216" t="s">
        <v>624</v>
      </c>
      <c r="C56" s="216" t="s">
        <v>505</v>
      </c>
      <c r="D56" s="216" t="s">
        <v>463</v>
      </c>
      <c r="E56" s="216" t="s">
        <v>619</v>
      </c>
      <c r="F56" s="216" t="s">
        <v>28</v>
      </c>
      <c r="G56" s="217">
        <v>52</v>
      </c>
      <c r="H56" s="217">
        <v>54</v>
      </c>
      <c r="I56" s="217">
        <v>3</v>
      </c>
      <c r="J56" s="217">
        <v>4</v>
      </c>
      <c r="L56" s="218">
        <v>50</v>
      </c>
      <c r="M56" s="219" t="s">
        <v>542</v>
      </c>
      <c r="N56" s="219" t="s">
        <v>505</v>
      </c>
      <c r="O56" s="219" t="s">
        <v>465</v>
      </c>
      <c r="P56" s="219" t="s">
        <v>480</v>
      </c>
      <c r="Q56" s="219" t="s">
        <v>27</v>
      </c>
      <c r="R56" s="220">
        <v>213</v>
      </c>
      <c r="S56" s="220">
        <v>219</v>
      </c>
      <c r="T56" s="220">
        <v>16</v>
      </c>
      <c r="U56" s="220">
        <v>2</v>
      </c>
      <c r="V56" s="100"/>
      <c r="W56" s="221">
        <v>50</v>
      </c>
      <c r="X56" s="222" t="s">
        <v>625</v>
      </c>
      <c r="Y56" s="222" t="s">
        <v>626</v>
      </c>
      <c r="Z56" s="222" t="s">
        <v>367</v>
      </c>
      <c r="AA56" s="222" t="s">
        <v>627</v>
      </c>
      <c r="AB56" s="222" t="s">
        <v>34</v>
      </c>
      <c r="AC56" s="223">
        <v>28</v>
      </c>
      <c r="AD56" s="223">
        <v>35</v>
      </c>
      <c r="AE56" s="118" t="s">
        <v>26</v>
      </c>
      <c r="AF56" s="224">
        <v>9</v>
      </c>
      <c r="AG56" s="225"/>
      <c r="AH56" s="226">
        <v>50</v>
      </c>
      <c r="AI56" s="222" t="s">
        <v>625</v>
      </c>
      <c r="AJ56" s="222" t="s">
        <v>626</v>
      </c>
      <c r="AK56" s="222" t="s">
        <v>367</v>
      </c>
      <c r="AL56" s="222" t="s">
        <v>627</v>
      </c>
      <c r="AM56" s="222" t="s">
        <v>34</v>
      </c>
      <c r="AN56" s="332">
        <v>67</v>
      </c>
      <c r="AO56" s="332">
        <v>63</v>
      </c>
      <c r="AP56" s="118">
        <v>1</v>
      </c>
      <c r="AQ56" s="118">
        <v>10</v>
      </c>
    </row>
    <row r="57" spans="1:43" ht="14.5">
      <c r="A57" s="215">
        <v>51</v>
      </c>
      <c r="B57" s="216" t="s">
        <v>628</v>
      </c>
      <c r="C57" s="216" t="s">
        <v>505</v>
      </c>
      <c r="D57" s="216" t="s">
        <v>463</v>
      </c>
      <c r="E57" s="216" t="s">
        <v>629</v>
      </c>
      <c r="F57" s="216" t="s">
        <v>28</v>
      </c>
      <c r="G57" s="217">
        <v>52</v>
      </c>
      <c r="H57" s="217">
        <v>44</v>
      </c>
      <c r="I57" s="217">
        <v>2</v>
      </c>
      <c r="J57" s="217">
        <v>6</v>
      </c>
      <c r="L57" s="218">
        <v>51</v>
      </c>
      <c r="M57" s="219" t="s">
        <v>549</v>
      </c>
      <c r="N57" s="219" t="s">
        <v>505</v>
      </c>
      <c r="O57" s="219" t="s">
        <v>465</v>
      </c>
      <c r="P57" s="219" t="s">
        <v>550</v>
      </c>
      <c r="Q57" s="219" t="s">
        <v>34</v>
      </c>
      <c r="R57" s="220">
        <v>233</v>
      </c>
      <c r="S57" s="220">
        <v>214</v>
      </c>
      <c r="T57" s="220">
        <v>19</v>
      </c>
      <c r="U57" s="220">
        <v>2</v>
      </c>
      <c r="V57" s="100"/>
      <c r="W57" s="221">
        <v>51</v>
      </c>
      <c r="X57" s="222" t="s">
        <v>542</v>
      </c>
      <c r="Y57" s="222" t="s">
        <v>505</v>
      </c>
      <c r="Z57" s="222" t="s">
        <v>465</v>
      </c>
      <c r="AA57" s="222" t="s">
        <v>480</v>
      </c>
      <c r="AB57" s="222" t="s">
        <v>27</v>
      </c>
      <c r="AC57" s="223">
        <v>214</v>
      </c>
      <c r="AD57" s="223">
        <v>201</v>
      </c>
      <c r="AE57" s="118">
        <v>13</v>
      </c>
      <c r="AF57" s="224">
        <v>2</v>
      </c>
      <c r="AG57" s="225"/>
      <c r="AH57" s="226">
        <v>51</v>
      </c>
      <c r="AI57" s="222" t="s">
        <v>542</v>
      </c>
      <c r="AJ57" s="222" t="s">
        <v>505</v>
      </c>
      <c r="AK57" s="222" t="s">
        <v>465</v>
      </c>
      <c r="AL57" s="222" t="s">
        <v>480</v>
      </c>
      <c r="AM57" s="222" t="s">
        <v>27</v>
      </c>
      <c r="AN57" s="333">
        <v>219</v>
      </c>
      <c r="AO57" s="333">
        <v>201</v>
      </c>
      <c r="AP57" s="118">
        <v>26</v>
      </c>
      <c r="AQ57" s="118">
        <v>1</v>
      </c>
    </row>
    <row r="58" spans="1:43" ht="14.5">
      <c r="A58" s="215">
        <v>52</v>
      </c>
      <c r="B58" s="216" t="s">
        <v>630</v>
      </c>
      <c r="C58" s="216" t="s">
        <v>505</v>
      </c>
      <c r="D58" s="216" t="s">
        <v>463</v>
      </c>
      <c r="E58" s="216" t="s">
        <v>631</v>
      </c>
      <c r="F58" s="216" t="s">
        <v>28</v>
      </c>
      <c r="G58" s="217">
        <v>63</v>
      </c>
      <c r="H58" s="217">
        <v>47</v>
      </c>
      <c r="I58" s="217">
        <v>3</v>
      </c>
      <c r="J58" s="217">
        <v>5</v>
      </c>
      <c r="L58" s="218">
        <v>52</v>
      </c>
      <c r="M58" s="219" t="s">
        <v>632</v>
      </c>
      <c r="N58" s="219" t="s">
        <v>505</v>
      </c>
      <c r="O58" s="219" t="s">
        <v>367</v>
      </c>
      <c r="P58" s="219" t="s">
        <v>633</v>
      </c>
      <c r="Q58" s="219" t="s">
        <v>40</v>
      </c>
      <c r="R58" s="220">
        <v>165</v>
      </c>
      <c r="S58" s="220">
        <v>192</v>
      </c>
      <c r="T58" s="220">
        <v>5</v>
      </c>
      <c r="U58" s="220">
        <v>14</v>
      </c>
      <c r="V58" s="100"/>
      <c r="W58" s="221">
        <v>52</v>
      </c>
      <c r="X58" s="222" t="s">
        <v>549</v>
      </c>
      <c r="Y58" s="222" t="s">
        <v>505</v>
      </c>
      <c r="Z58" s="222" t="s">
        <v>465</v>
      </c>
      <c r="AA58" s="222" t="s">
        <v>550</v>
      </c>
      <c r="AB58" s="222" t="s">
        <v>34</v>
      </c>
      <c r="AC58" s="223">
        <v>235</v>
      </c>
      <c r="AD58" s="223">
        <v>223</v>
      </c>
      <c r="AE58" s="118">
        <v>19</v>
      </c>
      <c r="AF58" s="224">
        <v>2</v>
      </c>
      <c r="AG58" s="225"/>
      <c r="AH58" s="226">
        <v>52</v>
      </c>
      <c r="AI58" s="222" t="s">
        <v>549</v>
      </c>
      <c r="AJ58" s="222" t="s">
        <v>505</v>
      </c>
      <c r="AK58" s="222" t="s">
        <v>465</v>
      </c>
      <c r="AL58" s="222" t="s">
        <v>550</v>
      </c>
      <c r="AM58" s="222" t="s">
        <v>34</v>
      </c>
      <c r="AN58" s="333">
        <v>225</v>
      </c>
      <c r="AO58" s="333">
        <v>241</v>
      </c>
      <c r="AP58" s="118">
        <v>27</v>
      </c>
      <c r="AQ58" s="118">
        <v>1</v>
      </c>
    </row>
    <row r="59" spans="1:43" ht="14.5">
      <c r="A59" s="215">
        <v>53</v>
      </c>
      <c r="B59" s="216" t="s">
        <v>634</v>
      </c>
      <c r="C59" s="216" t="s">
        <v>505</v>
      </c>
      <c r="D59" s="216" t="s">
        <v>463</v>
      </c>
      <c r="E59" s="216" t="s">
        <v>635</v>
      </c>
      <c r="F59" s="216" t="s">
        <v>32</v>
      </c>
      <c r="G59" s="217">
        <v>26</v>
      </c>
      <c r="H59" s="217">
        <v>49</v>
      </c>
      <c r="I59" s="217" t="s">
        <v>26</v>
      </c>
      <c r="J59" s="217">
        <v>2</v>
      </c>
      <c r="L59" s="218">
        <v>53</v>
      </c>
      <c r="M59" s="219" t="s">
        <v>636</v>
      </c>
      <c r="N59" s="219" t="s">
        <v>505</v>
      </c>
      <c r="O59" s="219" t="s">
        <v>367</v>
      </c>
      <c r="P59" s="219" t="s">
        <v>591</v>
      </c>
      <c r="Q59" s="219" t="s">
        <v>30</v>
      </c>
      <c r="R59" s="220">
        <v>54</v>
      </c>
      <c r="S59" s="220">
        <v>35</v>
      </c>
      <c r="T59" s="220">
        <v>1</v>
      </c>
      <c r="U59" s="220">
        <v>5</v>
      </c>
      <c r="V59" s="100"/>
      <c r="W59" s="221">
        <v>53</v>
      </c>
      <c r="X59" s="222" t="s">
        <v>632</v>
      </c>
      <c r="Y59" s="222" t="s">
        <v>505</v>
      </c>
      <c r="Z59" s="222" t="s">
        <v>367</v>
      </c>
      <c r="AA59" s="222" t="s">
        <v>633</v>
      </c>
      <c r="AB59" s="222" t="s">
        <v>40</v>
      </c>
      <c r="AC59" s="223">
        <v>182</v>
      </c>
      <c r="AD59" s="223">
        <v>185</v>
      </c>
      <c r="AE59" s="118">
        <v>5</v>
      </c>
      <c r="AF59" s="224">
        <v>15</v>
      </c>
      <c r="AG59" s="225"/>
      <c r="AH59" s="226">
        <v>53</v>
      </c>
      <c r="AI59" s="222" t="s">
        <v>632</v>
      </c>
      <c r="AJ59" s="222" t="s">
        <v>505</v>
      </c>
      <c r="AK59" s="222" t="s">
        <v>367</v>
      </c>
      <c r="AL59" s="222" t="s">
        <v>633</v>
      </c>
      <c r="AM59" s="222" t="s">
        <v>40</v>
      </c>
      <c r="AN59" s="333">
        <v>178</v>
      </c>
      <c r="AO59" s="333">
        <v>223</v>
      </c>
      <c r="AP59" s="118">
        <v>6</v>
      </c>
      <c r="AQ59" s="118">
        <v>15</v>
      </c>
    </row>
    <row r="60" spans="1:43" ht="14.5">
      <c r="A60" s="215">
        <v>54</v>
      </c>
      <c r="B60" s="216" t="s">
        <v>637</v>
      </c>
      <c r="C60" s="216" t="s">
        <v>505</v>
      </c>
      <c r="D60" s="216" t="s">
        <v>463</v>
      </c>
      <c r="E60" s="216" t="s">
        <v>638</v>
      </c>
      <c r="F60" s="216" t="s">
        <v>32</v>
      </c>
      <c r="G60" s="217">
        <v>37</v>
      </c>
      <c r="H60" s="217">
        <v>54</v>
      </c>
      <c r="I60" s="217">
        <v>2</v>
      </c>
      <c r="J60" s="217">
        <v>6</v>
      </c>
      <c r="L60" s="218">
        <v>54</v>
      </c>
      <c r="M60" s="219" t="s">
        <v>639</v>
      </c>
      <c r="N60" s="219" t="s">
        <v>505</v>
      </c>
      <c r="O60" s="219" t="s">
        <v>367</v>
      </c>
      <c r="P60" s="219" t="s">
        <v>640</v>
      </c>
      <c r="Q60" s="219" t="s">
        <v>31</v>
      </c>
      <c r="R60" s="220">
        <v>22</v>
      </c>
      <c r="S60" s="220">
        <v>25</v>
      </c>
      <c r="T60" s="220">
        <v>2</v>
      </c>
      <c r="U60" s="220">
        <v>3</v>
      </c>
      <c r="V60" s="100"/>
      <c r="W60" s="221">
        <v>54</v>
      </c>
      <c r="X60" s="222" t="s">
        <v>636</v>
      </c>
      <c r="Y60" s="222" t="s">
        <v>505</v>
      </c>
      <c r="Z60" s="222" t="s">
        <v>367</v>
      </c>
      <c r="AA60" s="222" t="s">
        <v>591</v>
      </c>
      <c r="AB60" s="222" t="s">
        <v>30</v>
      </c>
      <c r="AC60" s="223">
        <v>51</v>
      </c>
      <c r="AD60" s="223">
        <v>38</v>
      </c>
      <c r="AE60" s="118">
        <v>2</v>
      </c>
      <c r="AF60" s="224">
        <v>4</v>
      </c>
      <c r="AG60" s="225"/>
      <c r="AH60" s="226">
        <v>54</v>
      </c>
      <c r="AI60" s="222" t="s">
        <v>636</v>
      </c>
      <c r="AJ60" s="222" t="s">
        <v>505</v>
      </c>
      <c r="AK60" s="222" t="s">
        <v>367</v>
      </c>
      <c r="AL60" s="222" t="s">
        <v>591</v>
      </c>
      <c r="AM60" s="222" t="s">
        <v>30</v>
      </c>
      <c r="AN60" s="333">
        <v>43</v>
      </c>
      <c r="AO60" s="333">
        <v>43</v>
      </c>
      <c r="AP60" s="118">
        <v>2</v>
      </c>
      <c r="AQ60" s="118">
        <v>4</v>
      </c>
    </row>
    <row r="61" spans="1:43" ht="14.5">
      <c r="A61" s="215">
        <v>55</v>
      </c>
      <c r="B61" s="216" t="s">
        <v>641</v>
      </c>
      <c r="C61" s="216" t="s">
        <v>505</v>
      </c>
      <c r="D61" s="216" t="s">
        <v>463</v>
      </c>
      <c r="E61" s="216" t="s">
        <v>642</v>
      </c>
      <c r="F61" s="216" t="s">
        <v>32</v>
      </c>
      <c r="G61" s="217">
        <v>64</v>
      </c>
      <c r="H61" s="217">
        <v>55</v>
      </c>
      <c r="I61" s="217">
        <v>3</v>
      </c>
      <c r="J61" s="217">
        <v>6</v>
      </c>
      <c r="L61" s="218">
        <v>55</v>
      </c>
      <c r="M61" s="219" t="s">
        <v>643</v>
      </c>
      <c r="N61" s="219" t="s">
        <v>505</v>
      </c>
      <c r="O61" s="219" t="s">
        <v>367</v>
      </c>
      <c r="P61" s="219" t="s">
        <v>522</v>
      </c>
      <c r="Q61" s="219" t="s">
        <v>31</v>
      </c>
      <c r="R61" s="220">
        <v>108</v>
      </c>
      <c r="S61" s="220">
        <v>80</v>
      </c>
      <c r="T61" s="220">
        <v>6</v>
      </c>
      <c r="U61" s="220">
        <v>7</v>
      </c>
      <c r="V61" s="100"/>
      <c r="W61" s="221">
        <v>55</v>
      </c>
      <c r="X61" s="222" t="s">
        <v>639</v>
      </c>
      <c r="Y61" s="222" t="s">
        <v>505</v>
      </c>
      <c r="Z61" s="222" t="s">
        <v>367</v>
      </c>
      <c r="AA61" s="222" t="s">
        <v>640</v>
      </c>
      <c r="AB61" s="222" t="s">
        <v>31</v>
      </c>
      <c r="AC61" s="223">
        <v>17</v>
      </c>
      <c r="AD61" s="223">
        <v>19</v>
      </c>
      <c r="AE61" s="118">
        <v>2</v>
      </c>
      <c r="AF61" s="224">
        <v>3</v>
      </c>
      <c r="AG61" s="225"/>
      <c r="AH61" s="226">
        <v>55</v>
      </c>
      <c r="AI61" s="222" t="s">
        <v>639</v>
      </c>
      <c r="AJ61" s="222" t="s">
        <v>505</v>
      </c>
      <c r="AK61" s="222" t="s">
        <v>367</v>
      </c>
      <c r="AL61" s="222" t="s">
        <v>640</v>
      </c>
      <c r="AM61" s="222" t="s">
        <v>31</v>
      </c>
      <c r="AN61" s="333">
        <v>13</v>
      </c>
      <c r="AO61" s="333">
        <v>17</v>
      </c>
      <c r="AP61" s="118">
        <v>2</v>
      </c>
      <c r="AQ61" s="118">
        <v>3</v>
      </c>
    </row>
    <row r="62" spans="1:43" ht="14.5">
      <c r="A62" s="215">
        <v>56</v>
      </c>
      <c r="B62" s="216" t="s">
        <v>644</v>
      </c>
      <c r="C62" s="216" t="s">
        <v>505</v>
      </c>
      <c r="D62" s="216" t="s">
        <v>463</v>
      </c>
      <c r="E62" s="216" t="s">
        <v>645</v>
      </c>
      <c r="F62" s="216" t="s">
        <v>32</v>
      </c>
      <c r="G62" s="217">
        <v>39</v>
      </c>
      <c r="H62" s="217">
        <v>42</v>
      </c>
      <c r="I62" s="217">
        <v>4</v>
      </c>
      <c r="J62" s="217">
        <v>5</v>
      </c>
      <c r="L62" s="218">
        <v>56</v>
      </c>
      <c r="M62" s="219" t="s">
        <v>646</v>
      </c>
      <c r="N62" s="219" t="s">
        <v>505</v>
      </c>
      <c r="O62" s="219" t="s">
        <v>367</v>
      </c>
      <c r="P62" s="219" t="s">
        <v>32</v>
      </c>
      <c r="Q62" s="219" t="s">
        <v>32</v>
      </c>
      <c r="R62" s="220">
        <v>72</v>
      </c>
      <c r="S62" s="220">
        <v>71</v>
      </c>
      <c r="T62" s="220">
        <v>4</v>
      </c>
      <c r="U62" s="220">
        <v>6</v>
      </c>
      <c r="V62" s="100"/>
      <c r="W62" s="221">
        <v>56</v>
      </c>
      <c r="X62" s="222" t="s">
        <v>643</v>
      </c>
      <c r="Y62" s="222" t="s">
        <v>505</v>
      </c>
      <c r="Z62" s="222" t="s">
        <v>367</v>
      </c>
      <c r="AA62" s="222" t="s">
        <v>522</v>
      </c>
      <c r="AB62" s="222" t="s">
        <v>31</v>
      </c>
      <c r="AC62" s="223">
        <v>102</v>
      </c>
      <c r="AD62" s="223">
        <v>105</v>
      </c>
      <c r="AE62" s="118">
        <v>6</v>
      </c>
      <c r="AF62" s="224">
        <v>6</v>
      </c>
      <c r="AG62" s="225"/>
      <c r="AH62" s="226">
        <v>56</v>
      </c>
      <c r="AI62" s="222" t="s">
        <v>643</v>
      </c>
      <c r="AJ62" s="222" t="s">
        <v>505</v>
      </c>
      <c r="AK62" s="222" t="s">
        <v>367</v>
      </c>
      <c r="AL62" s="222" t="s">
        <v>522</v>
      </c>
      <c r="AM62" s="222" t="s">
        <v>31</v>
      </c>
      <c r="AN62" s="333">
        <v>120</v>
      </c>
      <c r="AO62" s="333">
        <v>101</v>
      </c>
      <c r="AP62" s="118">
        <v>6</v>
      </c>
      <c r="AQ62" s="118">
        <v>7</v>
      </c>
    </row>
    <row r="63" spans="1:43" ht="14.5">
      <c r="A63" s="215">
        <v>57</v>
      </c>
      <c r="B63" s="216" t="s">
        <v>647</v>
      </c>
      <c r="C63" s="216" t="s">
        <v>505</v>
      </c>
      <c r="D63" s="216" t="s">
        <v>463</v>
      </c>
      <c r="E63" s="216" t="s">
        <v>648</v>
      </c>
      <c r="F63" s="216" t="s">
        <v>32</v>
      </c>
      <c r="G63" s="217">
        <v>69</v>
      </c>
      <c r="H63" s="217">
        <v>63</v>
      </c>
      <c r="I63" s="217">
        <v>3</v>
      </c>
      <c r="J63" s="217">
        <v>6</v>
      </c>
      <c r="L63" s="218">
        <v>57</v>
      </c>
      <c r="M63" s="219" t="s">
        <v>649</v>
      </c>
      <c r="N63" s="219" t="s">
        <v>505</v>
      </c>
      <c r="O63" s="219" t="s">
        <v>367</v>
      </c>
      <c r="P63" s="219" t="s">
        <v>599</v>
      </c>
      <c r="Q63" s="219" t="s">
        <v>30</v>
      </c>
      <c r="R63" s="220">
        <v>207</v>
      </c>
      <c r="S63" s="220">
        <v>184</v>
      </c>
      <c r="T63" s="220">
        <v>5</v>
      </c>
      <c r="U63" s="220">
        <v>9</v>
      </c>
      <c r="V63" s="100"/>
      <c r="W63" s="221">
        <v>57</v>
      </c>
      <c r="X63" s="222" t="s">
        <v>646</v>
      </c>
      <c r="Y63" s="222" t="s">
        <v>505</v>
      </c>
      <c r="Z63" s="222" t="s">
        <v>367</v>
      </c>
      <c r="AA63" s="222" t="s">
        <v>32</v>
      </c>
      <c r="AB63" s="222" t="s">
        <v>32</v>
      </c>
      <c r="AC63" s="223">
        <v>70</v>
      </c>
      <c r="AD63" s="223">
        <v>68</v>
      </c>
      <c r="AE63" s="118">
        <v>4</v>
      </c>
      <c r="AF63" s="224">
        <v>5</v>
      </c>
      <c r="AG63" s="225"/>
      <c r="AH63" s="226">
        <v>57</v>
      </c>
      <c r="AI63" s="222" t="s">
        <v>646</v>
      </c>
      <c r="AJ63" s="222" t="s">
        <v>505</v>
      </c>
      <c r="AK63" s="222" t="s">
        <v>367</v>
      </c>
      <c r="AL63" s="222" t="s">
        <v>32</v>
      </c>
      <c r="AM63" s="222" t="s">
        <v>32</v>
      </c>
      <c r="AN63" s="333">
        <v>66</v>
      </c>
      <c r="AO63" s="333">
        <v>66</v>
      </c>
      <c r="AP63" s="118">
        <v>5</v>
      </c>
      <c r="AQ63" s="118">
        <v>5</v>
      </c>
    </row>
    <row r="64" spans="1:43" ht="14.5">
      <c r="A64" s="215">
        <v>58</v>
      </c>
      <c r="B64" s="216" t="s">
        <v>650</v>
      </c>
      <c r="C64" s="216" t="s">
        <v>505</v>
      </c>
      <c r="D64" s="216" t="s">
        <v>463</v>
      </c>
      <c r="E64" s="216" t="s">
        <v>32</v>
      </c>
      <c r="F64" s="216" t="s">
        <v>32</v>
      </c>
      <c r="G64" s="217">
        <v>80</v>
      </c>
      <c r="H64" s="217">
        <v>65</v>
      </c>
      <c r="I64" s="217">
        <v>3</v>
      </c>
      <c r="J64" s="217">
        <v>6</v>
      </c>
      <c r="L64" s="218">
        <v>58</v>
      </c>
      <c r="M64" s="219" t="s">
        <v>651</v>
      </c>
      <c r="N64" s="219" t="s">
        <v>505</v>
      </c>
      <c r="O64" s="219" t="s">
        <v>367</v>
      </c>
      <c r="P64" s="219" t="s">
        <v>524</v>
      </c>
      <c r="Q64" s="219" t="s">
        <v>27</v>
      </c>
      <c r="R64" s="220">
        <v>78</v>
      </c>
      <c r="S64" s="220">
        <v>89</v>
      </c>
      <c r="T64" s="220">
        <v>3</v>
      </c>
      <c r="U64" s="220">
        <v>5</v>
      </c>
      <c r="V64" s="100"/>
      <c r="W64" s="221">
        <v>58</v>
      </c>
      <c r="X64" s="222" t="s">
        <v>649</v>
      </c>
      <c r="Y64" s="222" t="s">
        <v>505</v>
      </c>
      <c r="Z64" s="222" t="s">
        <v>367</v>
      </c>
      <c r="AA64" s="222" t="s">
        <v>599</v>
      </c>
      <c r="AB64" s="222" t="s">
        <v>30</v>
      </c>
      <c r="AC64" s="223">
        <v>219</v>
      </c>
      <c r="AD64" s="223">
        <v>203</v>
      </c>
      <c r="AE64" s="118">
        <v>5</v>
      </c>
      <c r="AF64" s="224">
        <v>8</v>
      </c>
      <c r="AG64" s="225"/>
      <c r="AH64" s="226">
        <v>58</v>
      </c>
      <c r="AI64" s="222" t="s">
        <v>649</v>
      </c>
      <c r="AJ64" s="222" t="s">
        <v>505</v>
      </c>
      <c r="AK64" s="222" t="s">
        <v>367</v>
      </c>
      <c r="AL64" s="222" t="s">
        <v>599</v>
      </c>
      <c r="AM64" s="222" t="s">
        <v>30</v>
      </c>
      <c r="AN64" s="333">
        <v>226</v>
      </c>
      <c r="AO64" s="333">
        <v>202</v>
      </c>
      <c r="AP64" s="118">
        <v>4</v>
      </c>
      <c r="AQ64" s="118">
        <v>8</v>
      </c>
    </row>
    <row r="65" spans="1:43" ht="14.5">
      <c r="A65" s="215">
        <v>59</v>
      </c>
      <c r="B65" s="216" t="s">
        <v>652</v>
      </c>
      <c r="C65" s="216" t="s">
        <v>505</v>
      </c>
      <c r="D65" s="216" t="s">
        <v>463</v>
      </c>
      <c r="E65" s="216" t="s">
        <v>653</v>
      </c>
      <c r="F65" s="216" t="s">
        <v>32</v>
      </c>
      <c r="G65" s="217">
        <v>68</v>
      </c>
      <c r="H65" s="217">
        <v>75</v>
      </c>
      <c r="I65" s="217">
        <v>4</v>
      </c>
      <c r="J65" s="217">
        <v>4</v>
      </c>
      <c r="L65" s="218">
        <v>59</v>
      </c>
      <c r="M65" s="219" t="s">
        <v>654</v>
      </c>
      <c r="N65" s="219" t="s">
        <v>505</v>
      </c>
      <c r="O65" s="219" t="s">
        <v>367</v>
      </c>
      <c r="P65" s="219" t="s">
        <v>655</v>
      </c>
      <c r="Q65" s="219" t="s">
        <v>32</v>
      </c>
      <c r="R65" s="220">
        <v>39</v>
      </c>
      <c r="S65" s="220">
        <v>27</v>
      </c>
      <c r="T65" s="220">
        <v>2</v>
      </c>
      <c r="U65" s="220">
        <v>5</v>
      </c>
      <c r="V65" s="100"/>
      <c r="W65" s="221">
        <v>59</v>
      </c>
      <c r="X65" s="222" t="s">
        <v>651</v>
      </c>
      <c r="Y65" s="222" t="s">
        <v>505</v>
      </c>
      <c r="Z65" s="222" t="s">
        <v>367</v>
      </c>
      <c r="AA65" s="222" t="s">
        <v>524</v>
      </c>
      <c r="AB65" s="222" t="s">
        <v>27</v>
      </c>
      <c r="AC65" s="223">
        <v>78</v>
      </c>
      <c r="AD65" s="223">
        <v>89</v>
      </c>
      <c r="AE65" s="118">
        <v>3</v>
      </c>
      <c r="AF65" s="224">
        <v>5</v>
      </c>
      <c r="AG65" s="225"/>
      <c r="AH65" s="226">
        <v>59</v>
      </c>
      <c r="AI65" s="222" t="s">
        <v>651</v>
      </c>
      <c r="AJ65" s="222" t="s">
        <v>505</v>
      </c>
      <c r="AK65" s="222" t="s">
        <v>367</v>
      </c>
      <c r="AL65" s="222" t="s">
        <v>524</v>
      </c>
      <c r="AM65" s="222" t="s">
        <v>27</v>
      </c>
      <c r="AN65" s="333">
        <v>75</v>
      </c>
      <c r="AO65" s="333">
        <v>80</v>
      </c>
      <c r="AP65" s="334">
        <v>3</v>
      </c>
      <c r="AQ65" s="334">
        <v>4</v>
      </c>
    </row>
    <row r="66" spans="1:43" ht="14.5">
      <c r="A66" s="215">
        <v>60</v>
      </c>
      <c r="B66" s="216" t="s">
        <v>656</v>
      </c>
      <c r="C66" s="216" t="s">
        <v>505</v>
      </c>
      <c r="D66" s="216" t="s">
        <v>463</v>
      </c>
      <c r="E66" s="216" t="s">
        <v>657</v>
      </c>
      <c r="F66" s="216" t="s">
        <v>32</v>
      </c>
      <c r="G66" s="217">
        <v>72</v>
      </c>
      <c r="H66" s="217">
        <v>59</v>
      </c>
      <c r="I66" s="217">
        <v>2</v>
      </c>
      <c r="J66" s="217">
        <v>6</v>
      </c>
      <c r="L66" s="218">
        <v>60</v>
      </c>
      <c r="M66" s="219" t="s">
        <v>658</v>
      </c>
      <c r="N66" s="219" t="s">
        <v>505</v>
      </c>
      <c r="O66" s="219" t="s">
        <v>367</v>
      </c>
      <c r="P66" s="219" t="s">
        <v>659</v>
      </c>
      <c r="Q66" s="219" t="s">
        <v>36</v>
      </c>
      <c r="R66" s="220">
        <v>53</v>
      </c>
      <c r="S66" s="220">
        <v>49</v>
      </c>
      <c r="T66" s="220">
        <v>3</v>
      </c>
      <c r="U66" s="220">
        <v>4</v>
      </c>
      <c r="V66" s="100"/>
      <c r="W66" s="221">
        <v>60</v>
      </c>
      <c r="X66" s="222" t="s">
        <v>654</v>
      </c>
      <c r="Y66" s="222" t="s">
        <v>505</v>
      </c>
      <c r="Z66" s="222" t="s">
        <v>367</v>
      </c>
      <c r="AA66" s="222" t="s">
        <v>655</v>
      </c>
      <c r="AB66" s="222" t="s">
        <v>32</v>
      </c>
      <c r="AC66" s="223">
        <v>33</v>
      </c>
      <c r="AD66" s="223">
        <v>31</v>
      </c>
      <c r="AE66" s="118">
        <v>2</v>
      </c>
      <c r="AF66" s="224">
        <v>4</v>
      </c>
      <c r="AG66" s="225"/>
      <c r="AH66" s="226">
        <v>60</v>
      </c>
      <c r="AI66" s="222" t="s">
        <v>654</v>
      </c>
      <c r="AJ66" s="222" t="s">
        <v>505</v>
      </c>
      <c r="AK66" s="222" t="s">
        <v>367</v>
      </c>
      <c r="AL66" s="222" t="s">
        <v>655</v>
      </c>
      <c r="AM66" s="222" t="s">
        <v>32</v>
      </c>
      <c r="AN66" s="333">
        <v>34</v>
      </c>
      <c r="AO66" s="333">
        <v>36</v>
      </c>
      <c r="AP66" s="118">
        <v>3</v>
      </c>
      <c r="AQ66" s="118">
        <v>3</v>
      </c>
    </row>
    <row r="67" spans="1:43" ht="14.5">
      <c r="A67" s="215">
        <v>61</v>
      </c>
      <c r="B67" s="216" t="s">
        <v>660</v>
      </c>
      <c r="C67" s="216" t="s">
        <v>505</v>
      </c>
      <c r="D67" s="216" t="s">
        <v>463</v>
      </c>
      <c r="E67" s="216" t="s">
        <v>661</v>
      </c>
      <c r="F67" s="216" t="s">
        <v>32</v>
      </c>
      <c r="G67" s="217">
        <v>73</v>
      </c>
      <c r="H67" s="217">
        <v>83</v>
      </c>
      <c r="I67" s="217">
        <v>3</v>
      </c>
      <c r="J67" s="217">
        <v>6</v>
      </c>
      <c r="L67" s="218">
        <v>61</v>
      </c>
      <c r="M67" s="219" t="s">
        <v>662</v>
      </c>
      <c r="N67" s="219" t="s">
        <v>505</v>
      </c>
      <c r="O67" s="219" t="s">
        <v>367</v>
      </c>
      <c r="P67" s="219" t="s">
        <v>40</v>
      </c>
      <c r="Q67" s="219" t="s">
        <v>40</v>
      </c>
      <c r="R67" s="220">
        <v>123</v>
      </c>
      <c r="S67" s="220">
        <v>110</v>
      </c>
      <c r="T67" s="220">
        <v>4</v>
      </c>
      <c r="U67" s="220">
        <v>9</v>
      </c>
      <c r="V67" s="100"/>
      <c r="W67" s="221">
        <v>61</v>
      </c>
      <c r="X67" s="222" t="s">
        <v>658</v>
      </c>
      <c r="Y67" s="222" t="s">
        <v>505</v>
      </c>
      <c r="Z67" s="222" t="s">
        <v>367</v>
      </c>
      <c r="AA67" s="222" t="s">
        <v>659</v>
      </c>
      <c r="AB67" s="222" t="s">
        <v>36</v>
      </c>
      <c r="AC67" s="223">
        <v>52</v>
      </c>
      <c r="AD67" s="223">
        <v>48</v>
      </c>
      <c r="AE67" s="118">
        <v>2</v>
      </c>
      <c r="AF67" s="224">
        <v>4</v>
      </c>
      <c r="AG67" s="225"/>
      <c r="AH67" s="226">
        <v>61</v>
      </c>
      <c r="AI67" s="222" t="s">
        <v>658</v>
      </c>
      <c r="AJ67" s="222" t="s">
        <v>505</v>
      </c>
      <c r="AK67" s="222" t="s">
        <v>367</v>
      </c>
      <c r="AL67" s="222" t="s">
        <v>659</v>
      </c>
      <c r="AM67" s="222" t="s">
        <v>36</v>
      </c>
      <c r="AN67" s="333">
        <v>57</v>
      </c>
      <c r="AO67" s="333">
        <v>48</v>
      </c>
      <c r="AP67" s="118">
        <v>2</v>
      </c>
      <c r="AQ67" s="118">
        <v>5</v>
      </c>
    </row>
    <row r="68" spans="1:43" ht="14.5">
      <c r="A68" s="215">
        <v>62</v>
      </c>
      <c r="B68" s="216" t="s">
        <v>663</v>
      </c>
      <c r="C68" s="216" t="s">
        <v>505</v>
      </c>
      <c r="D68" s="216" t="s">
        <v>463</v>
      </c>
      <c r="E68" s="216" t="s">
        <v>483</v>
      </c>
      <c r="F68" s="216" t="s">
        <v>32</v>
      </c>
      <c r="G68" s="217">
        <v>60</v>
      </c>
      <c r="H68" s="217">
        <v>50</v>
      </c>
      <c r="I68" s="217">
        <v>2</v>
      </c>
      <c r="J68" s="217">
        <v>4</v>
      </c>
      <c r="L68" s="218">
        <v>62</v>
      </c>
      <c r="M68" s="219" t="s">
        <v>664</v>
      </c>
      <c r="N68" s="219" t="s">
        <v>505</v>
      </c>
      <c r="O68" s="219" t="s">
        <v>367</v>
      </c>
      <c r="P68" s="219" t="s">
        <v>665</v>
      </c>
      <c r="Q68" s="219" t="s">
        <v>29</v>
      </c>
      <c r="R68" s="220">
        <v>71</v>
      </c>
      <c r="S68" s="220">
        <v>66</v>
      </c>
      <c r="T68" s="220">
        <v>3</v>
      </c>
      <c r="U68" s="220">
        <v>8</v>
      </c>
      <c r="V68" s="100"/>
      <c r="W68" s="221">
        <v>62</v>
      </c>
      <c r="X68" s="222" t="s">
        <v>662</v>
      </c>
      <c r="Y68" s="222" t="s">
        <v>505</v>
      </c>
      <c r="Z68" s="222" t="s">
        <v>367</v>
      </c>
      <c r="AA68" s="222" t="s">
        <v>40</v>
      </c>
      <c r="AB68" s="222" t="s">
        <v>40</v>
      </c>
      <c r="AC68" s="223">
        <v>135</v>
      </c>
      <c r="AD68" s="223">
        <v>112</v>
      </c>
      <c r="AE68" s="118">
        <v>4</v>
      </c>
      <c r="AF68" s="224">
        <v>10</v>
      </c>
      <c r="AG68" s="225"/>
      <c r="AH68" s="226">
        <v>62</v>
      </c>
      <c r="AI68" s="222" t="s">
        <v>662</v>
      </c>
      <c r="AJ68" s="222" t="s">
        <v>505</v>
      </c>
      <c r="AK68" s="222" t="s">
        <v>367</v>
      </c>
      <c r="AL68" s="222" t="s">
        <v>40</v>
      </c>
      <c r="AM68" s="222" t="s">
        <v>40</v>
      </c>
      <c r="AN68" s="333">
        <v>126</v>
      </c>
      <c r="AO68" s="333">
        <v>125</v>
      </c>
      <c r="AP68" s="118">
        <v>4</v>
      </c>
      <c r="AQ68" s="118">
        <v>10</v>
      </c>
    </row>
    <row r="69" spans="1:43" ht="14.5">
      <c r="A69" s="215">
        <v>63</v>
      </c>
      <c r="B69" s="216" t="s">
        <v>666</v>
      </c>
      <c r="C69" s="216" t="s">
        <v>505</v>
      </c>
      <c r="D69" s="216" t="s">
        <v>463</v>
      </c>
      <c r="E69" s="216" t="s">
        <v>645</v>
      </c>
      <c r="F69" s="216" t="s">
        <v>32</v>
      </c>
      <c r="G69" s="217">
        <v>115</v>
      </c>
      <c r="H69" s="217">
        <v>66</v>
      </c>
      <c r="I69" s="217">
        <v>4</v>
      </c>
      <c r="J69" s="217">
        <v>3</v>
      </c>
      <c r="L69" s="218">
        <v>63</v>
      </c>
      <c r="M69" s="219" t="s">
        <v>667</v>
      </c>
      <c r="N69" s="219" t="s">
        <v>505</v>
      </c>
      <c r="O69" s="219" t="s">
        <v>367</v>
      </c>
      <c r="P69" s="219" t="s">
        <v>554</v>
      </c>
      <c r="Q69" s="219" t="s">
        <v>34</v>
      </c>
      <c r="R69" s="220">
        <v>57</v>
      </c>
      <c r="S69" s="220">
        <v>52</v>
      </c>
      <c r="T69" s="220">
        <v>3</v>
      </c>
      <c r="U69" s="220">
        <v>5</v>
      </c>
      <c r="V69" s="100"/>
      <c r="W69" s="221">
        <v>63</v>
      </c>
      <c r="X69" s="222" t="s">
        <v>664</v>
      </c>
      <c r="Y69" s="222" t="s">
        <v>505</v>
      </c>
      <c r="Z69" s="222" t="s">
        <v>367</v>
      </c>
      <c r="AA69" s="222" t="s">
        <v>665</v>
      </c>
      <c r="AB69" s="222" t="s">
        <v>29</v>
      </c>
      <c r="AC69" s="223">
        <v>73</v>
      </c>
      <c r="AD69" s="223">
        <v>63</v>
      </c>
      <c r="AE69" s="118">
        <v>3</v>
      </c>
      <c r="AF69" s="224">
        <v>8</v>
      </c>
      <c r="AG69" s="225"/>
      <c r="AH69" s="226">
        <v>63</v>
      </c>
      <c r="AI69" s="222" t="s">
        <v>664</v>
      </c>
      <c r="AJ69" s="222" t="s">
        <v>505</v>
      </c>
      <c r="AK69" s="222" t="s">
        <v>367</v>
      </c>
      <c r="AL69" s="222" t="s">
        <v>665</v>
      </c>
      <c r="AM69" s="222" t="s">
        <v>29</v>
      </c>
      <c r="AN69" s="333">
        <v>70</v>
      </c>
      <c r="AO69" s="333">
        <v>58</v>
      </c>
      <c r="AP69" s="118">
        <v>3</v>
      </c>
      <c r="AQ69" s="118">
        <v>7</v>
      </c>
    </row>
    <row r="70" spans="1:43" ht="14.5">
      <c r="A70" s="215">
        <v>64</v>
      </c>
      <c r="B70" s="216" t="s">
        <v>668</v>
      </c>
      <c r="C70" s="216" t="s">
        <v>505</v>
      </c>
      <c r="D70" s="216" t="s">
        <v>463</v>
      </c>
      <c r="E70" s="216" t="s">
        <v>483</v>
      </c>
      <c r="F70" s="216" t="s">
        <v>32</v>
      </c>
      <c r="G70" s="217">
        <v>84</v>
      </c>
      <c r="H70" s="217">
        <v>72</v>
      </c>
      <c r="I70" s="217">
        <v>3</v>
      </c>
      <c r="J70" s="217">
        <v>7</v>
      </c>
      <c r="L70" s="218">
        <v>64</v>
      </c>
      <c r="M70" s="219" t="s">
        <v>669</v>
      </c>
      <c r="N70" s="219" t="s">
        <v>505</v>
      </c>
      <c r="O70" s="219" t="s">
        <v>367</v>
      </c>
      <c r="P70" s="219" t="s">
        <v>488</v>
      </c>
      <c r="Q70" s="219" t="s">
        <v>40</v>
      </c>
      <c r="R70" s="220">
        <v>83</v>
      </c>
      <c r="S70" s="220">
        <v>68</v>
      </c>
      <c r="T70" s="220">
        <v>5</v>
      </c>
      <c r="U70" s="220">
        <v>3</v>
      </c>
      <c r="V70" s="100"/>
      <c r="W70" s="221">
        <v>64</v>
      </c>
      <c r="X70" s="222" t="s">
        <v>667</v>
      </c>
      <c r="Y70" s="222" t="s">
        <v>505</v>
      </c>
      <c r="Z70" s="222" t="s">
        <v>367</v>
      </c>
      <c r="AA70" s="222" t="s">
        <v>554</v>
      </c>
      <c r="AB70" s="222" t="s">
        <v>34</v>
      </c>
      <c r="AC70" s="223">
        <v>58</v>
      </c>
      <c r="AD70" s="223">
        <v>53</v>
      </c>
      <c r="AE70" s="118">
        <v>3</v>
      </c>
      <c r="AF70" s="224">
        <v>4</v>
      </c>
      <c r="AG70" s="225"/>
      <c r="AH70" s="226">
        <v>64</v>
      </c>
      <c r="AI70" s="222" t="s">
        <v>667</v>
      </c>
      <c r="AJ70" s="222" t="s">
        <v>505</v>
      </c>
      <c r="AK70" s="222" t="s">
        <v>367</v>
      </c>
      <c r="AL70" s="222" t="s">
        <v>554</v>
      </c>
      <c r="AM70" s="222" t="s">
        <v>34</v>
      </c>
      <c r="AN70" s="333">
        <v>58</v>
      </c>
      <c r="AO70" s="333">
        <v>60</v>
      </c>
      <c r="AP70" s="118">
        <v>5</v>
      </c>
      <c r="AQ70" s="118">
        <v>4</v>
      </c>
    </row>
    <row r="71" spans="1:43" ht="14.5">
      <c r="A71" s="215">
        <v>65</v>
      </c>
      <c r="B71" s="216" t="s">
        <v>580</v>
      </c>
      <c r="C71" s="216" t="s">
        <v>505</v>
      </c>
      <c r="D71" s="216" t="s">
        <v>463</v>
      </c>
      <c r="E71" s="216" t="s">
        <v>655</v>
      </c>
      <c r="F71" s="216" t="s">
        <v>32</v>
      </c>
      <c r="G71" s="217">
        <v>41</v>
      </c>
      <c r="H71" s="217">
        <v>26</v>
      </c>
      <c r="I71" s="217">
        <v>2</v>
      </c>
      <c r="J71" s="217">
        <v>5</v>
      </c>
      <c r="L71" s="218">
        <v>65</v>
      </c>
      <c r="M71" s="219" t="s">
        <v>670</v>
      </c>
      <c r="N71" s="219" t="s">
        <v>505</v>
      </c>
      <c r="O71" s="219" t="s">
        <v>367</v>
      </c>
      <c r="P71" s="219" t="s">
        <v>488</v>
      </c>
      <c r="Q71" s="219" t="s">
        <v>40</v>
      </c>
      <c r="R71" s="220">
        <v>73</v>
      </c>
      <c r="S71" s="220">
        <v>74</v>
      </c>
      <c r="T71" s="220">
        <v>4</v>
      </c>
      <c r="U71" s="220">
        <v>5</v>
      </c>
      <c r="V71" s="100"/>
      <c r="W71" s="221">
        <v>65</v>
      </c>
      <c r="X71" s="222" t="s">
        <v>669</v>
      </c>
      <c r="Y71" s="222" t="s">
        <v>505</v>
      </c>
      <c r="Z71" s="222" t="s">
        <v>367</v>
      </c>
      <c r="AA71" s="222" t="s">
        <v>488</v>
      </c>
      <c r="AB71" s="222" t="s">
        <v>40</v>
      </c>
      <c r="AC71" s="223">
        <v>87</v>
      </c>
      <c r="AD71" s="223">
        <v>66</v>
      </c>
      <c r="AE71" s="118">
        <v>5</v>
      </c>
      <c r="AF71" s="224">
        <v>3</v>
      </c>
      <c r="AG71" s="225"/>
      <c r="AH71" s="226">
        <v>65</v>
      </c>
      <c r="AI71" s="222" t="s">
        <v>669</v>
      </c>
      <c r="AJ71" s="222" t="s">
        <v>505</v>
      </c>
      <c r="AK71" s="222" t="s">
        <v>367</v>
      </c>
      <c r="AL71" s="222" t="s">
        <v>488</v>
      </c>
      <c r="AM71" s="222" t="s">
        <v>40</v>
      </c>
      <c r="AN71" s="333">
        <v>89</v>
      </c>
      <c r="AO71" s="333">
        <v>69</v>
      </c>
      <c r="AP71" s="118">
        <v>6</v>
      </c>
      <c r="AQ71" s="118">
        <v>2</v>
      </c>
    </row>
    <row r="72" spans="1:43" ht="14.5">
      <c r="A72" s="215">
        <v>66</v>
      </c>
      <c r="B72" s="216" t="s">
        <v>671</v>
      </c>
      <c r="C72" s="216" t="s">
        <v>505</v>
      </c>
      <c r="D72" s="216" t="s">
        <v>463</v>
      </c>
      <c r="E72" s="216" t="s">
        <v>672</v>
      </c>
      <c r="F72" s="216" t="s">
        <v>32</v>
      </c>
      <c r="G72" s="217">
        <v>52</v>
      </c>
      <c r="H72" s="217">
        <v>48</v>
      </c>
      <c r="I72" s="217">
        <v>3</v>
      </c>
      <c r="J72" s="217">
        <v>6</v>
      </c>
      <c r="L72" s="218">
        <v>66</v>
      </c>
      <c r="M72" s="219" t="s">
        <v>673</v>
      </c>
      <c r="N72" s="219" t="s">
        <v>505</v>
      </c>
      <c r="O72" s="219" t="s">
        <v>367</v>
      </c>
      <c r="P72" s="219" t="s">
        <v>653</v>
      </c>
      <c r="Q72" s="219" t="s">
        <v>32</v>
      </c>
      <c r="R72" s="220">
        <v>71</v>
      </c>
      <c r="S72" s="220">
        <v>76</v>
      </c>
      <c r="T72" s="220">
        <v>4</v>
      </c>
      <c r="U72" s="220">
        <v>5</v>
      </c>
      <c r="V72" s="100"/>
      <c r="W72" s="221">
        <v>66</v>
      </c>
      <c r="X72" s="222" t="s">
        <v>670</v>
      </c>
      <c r="Y72" s="222" t="s">
        <v>505</v>
      </c>
      <c r="Z72" s="222" t="s">
        <v>367</v>
      </c>
      <c r="AA72" s="222" t="s">
        <v>488</v>
      </c>
      <c r="AB72" s="222" t="s">
        <v>40</v>
      </c>
      <c r="AC72" s="223">
        <v>80</v>
      </c>
      <c r="AD72" s="223">
        <v>73</v>
      </c>
      <c r="AE72" s="118">
        <v>3</v>
      </c>
      <c r="AF72" s="224">
        <v>5</v>
      </c>
      <c r="AG72" s="225"/>
      <c r="AH72" s="226">
        <v>66</v>
      </c>
      <c r="AI72" s="222" t="s">
        <v>670</v>
      </c>
      <c r="AJ72" s="222" t="s">
        <v>505</v>
      </c>
      <c r="AK72" s="222" t="s">
        <v>367</v>
      </c>
      <c r="AL72" s="222" t="s">
        <v>488</v>
      </c>
      <c r="AM72" s="222" t="s">
        <v>40</v>
      </c>
      <c r="AN72" s="333">
        <v>82</v>
      </c>
      <c r="AO72" s="333">
        <v>74</v>
      </c>
      <c r="AP72" s="118">
        <v>4</v>
      </c>
      <c r="AQ72" s="118">
        <v>4</v>
      </c>
    </row>
    <row r="73" spans="1:43" ht="14.5">
      <c r="A73" s="215">
        <v>67</v>
      </c>
      <c r="B73" s="216" t="s">
        <v>674</v>
      </c>
      <c r="C73" s="216" t="s">
        <v>505</v>
      </c>
      <c r="D73" s="216" t="s">
        <v>463</v>
      </c>
      <c r="E73" s="216" t="s">
        <v>675</v>
      </c>
      <c r="F73" s="216" t="s">
        <v>32</v>
      </c>
      <c r="G73" s="217">
        <v>79</v>
      </c>
      <c r="H73" s="217">
        <v>67</v>
      </c>
      <c r="I73" s="217">
        <v>4</v>
      </c>
      <c r="J73" s="217">
        <v>4</v>
      </c>
      <c r="L73" s="218">
        <v>67</v>
      </c>
      <c r="M73" s="219" t="s">
        <v>676</v>
      </c>
      <c r="N73" s="219" t="s">
        <v>505</v>
      </c>
      <c r="O73" s="219" t="s">
        <v>367</v>
      </c>
      <c r="P73" s="219" t="s">
        <v>657</v>
      </c>
      <c r="Q73" s="219" t="s">
        <v>32</v>
      </c>
      <c r="R73" s="220">
        <v>72</v>
      </c>
      <c r="S73" s="220">
        <v>58</v>
      </c>
      <c r="T73" s="220">
        <v>2</v>
      </c>
      <c r="U73" s="220">
        <v>6</v>
      </c>
      <c r="V73" s="100"/>
      <c r="W73" s="221">
        <v>67</v>
      </c>
      <c r="X73" s="222" t="s">
        <v>673</v>
      </c>
      <c r="Y73" s="222" t="s">
        <v>505</v>
      </c>
      <c r="Z73" s="222" t="s">
        <v>367</v>
      </c>
      <c r="AA73" s="222" t="s">
        <v>653</v>
      </c>
      <c r="AB73" s="222" t="s">
        <v>32</v>
      </c>
      <c r="AC73" s="223">
        <v>65</v>
      </c>
      <c r="AD73" s="223">
        <v>75</v>
      </c>
      <c r="AE73" s="118">
        <v>3</v>
      </c>
      <c r="AF73" s="224">
        <v>4</v>
      </c>
      <c r="AG73" s="225"/>
      <c r="AH73" s="226">
        <v>67</v>
      </c>
      <c r="AI73" s="222" t="s">
        <v>673</v>
      </c>
      <c r="AJ73" s="222" t="s">
        <v>505</v>
      </c>
      <c r="AK73" s="222" t="s">
        <v>367</v>
      </c>
      <c r="AL73" s="222" t="s">
        <v>653</v>
      </c>
      <c r="AM73" s="222" t="s">
        <v>32</v>
      </c>
      <c r="AN73" s="333">
        <v>69</v>
      </c>
      <c r="AO73" s="333">
        <v>71</v>
      </c>
      <c r="AP73" s="118">
        <v>4</v>
      </c>
      <c r="AQ73" s="118">
        <v>4</v>
      </c>
    </row>
    <row r="74" spans="1:43" ht="14.5">
      <c r="A74" s="215">
        <v>68</v>
      </c>
      <c r="B74" s="216" t="s">
        <v>677</v>
      </c>
      <c r="C74" s="216" t="s">
        <v>505</v>
      </c>
      <c r="D74" s="216" t="s">
        <v>463</v>
      </c>
      <c r="E74" s="216" t="s">
        <v>678</v>
      </c>
      <c r="F74" s="216" t="s">
        <v>32</v>
      </c>
      <c r="G74" s="217">
        <v>116</v>
      </c>
      <c r="H74" s="217">
        <v>114</v>
      </c>
      <c r="I74" s="217">
        <v>3</v>
      </c>
      <c r="J74" s="217">
        <v>10</v>
      </c>
      <c r="L74" s="218">
        <v>68</v>
      </c>
      <c r="M74" s="219" t="s">
        <v>679</v>
      </c>
      <c r="N74" s="219" t="s">
        <v>505</v>
      </c>
      <c r="O74" s="219" t="s">
        <v>367</v>
      </c>
      <c r="P74" s="219" t="s">
        <v>483</v>
      </c>
      <c r="Q74" s="219" t="s">
        <v>32</v>
      </c>
      <c r="R74" s="220">
        <v>89</v>
      </c>
      <c r="S74" s="220">
        <v>82</v>
      </c>
      <c r="T74" s="220">
        <v>3</v>
      </c>
      <c r="U74" s="220">
        <v>8</v>
      </c>
      <c r="V74" s="100"/>
      <c r="W74" s="221">
        <v>68</v>
      </c>
      <c r="X74" s="222" t="s">
        <v>676</v>
      </c>
      <c r="Y74" s="222" t="s">
        <v>505</v>
      </c>
      <c r="Z74" s="222" t="s">
        <v>367</v>
      </c>
      <c r="AA74" s="222" t="s">
        <v>657</v>
      </c>
      <c r="AB74" s="222" t="s">
        <v>32</v>
      </c>
      <c r="AC74" s="223">
        <v>66</v>
      </c>
      <c r="AD74" s="223">
        <v>51</v>
      </c>
      <c r="AE74" s="118">
        <v>2</v>
      </c>
      <c r="AF74" s="224">
        <v>4</v>
      </c>
      <c r="AG74" s="225"/>
      <c r="AH74" s="226">
        <v>68</v>
      </c>
      <c r="AI74" s="222" t="s">
        <v>676</v>
      </c>
      <c r="AJ74" s="222" t="s">
        <v>505</v>
      </c>
      <c r="AK74" s="222" t="s">
        <v>367</v>
      </c>
      <c r="AL74" s="222" t="s">
        <v>657</v>
      </c>
      <c r="AM74" s="222" t="s">
        <v>32</v>
      </c>
      <c r="AN74" s="333">
        <v>69</v>
      </c>
      <c r="AO74" s="333">
        <v>53</v>
      </c>
      <c r="AP74" s="118">
        <v>4</v>
      </c>
      <c r="AQ74" s="118">
        <v>3</v>
      </c>
    </row>
    <row r="75" spans="1:43" ht="14.5">
      <c r="A75" s="215">
        <v>69</v>
      </c>
      <c r="B75" s="216" t="s">
        <v>680</v>
      </c>
      <c r="C75" s="216" t="s">
        <v>505</v>
      </c>
      <c r="D75" s="216" t="s">
        <v>463</v>
      </c>
      <c r="E75" s="216" t="s">
        <v>657</v>
      </c>
      <c r="F75" s="216" t="s">
        <v>32</v>
      </c>
      <c r="G75" s="217">
        <v>55</v>
      </c>
      <c r="H75" s="217">
        <v>69</v>
      </c>
      <c r="I75" s="217">
        <v>3</v>
      </c>
      <c r="J75" s="217">
        <v>4</v>
      </c>
      <c r="L75" s="218">
        <v>69</v>
      </c>
      <c r="M75" s="219" t="s">
        <v>681</v>
      </c>
      <c r="N75" s="219" t="s">
        <v>505</v>
      </c>
      <c r="O75" s="219" t="s">
        <v>367</v>
      </c>
      <c r="P75" s="219" t="s">
        <v>682</v>
      </c>
      <c r="Q75" s="219" t="s">
        <v>40</v>
      </c>
      <c r="R75" s="220">
        <v>172</v>
      </c>
      <c r="S75" s="220">
        <v>160</v>
      </c>
      <c r="T75" s="220">
        <v>7</v>
      </c>
      <c r="U75" s="220">
        <v>8</v>
      </c>
      <c r="V75" s="100"/>
      <c r="W75" s="221">
        <v>69</v>
      </c>
      <c r="X75" s="222" t="s">
        <v>679</v>
      </c>
      <c r="Y75" s="222" t="s">
        <v>505</v>
      </c>
      <c r="Z75" s="222" t="s">
        <v>367</v>
      </c>
      <c r="AA75" s="222" t="s">
        <v>483</v>
      </c>
      <c r="AB75" s="222" t="s">
        <v>32</v>
      </c>
      <c r="AC75" s="223">
        <v>81</v>
      </c>
      <c r="AD75" s="223">
        <v>81</v>
      </c>
      <c r="AE75" s="118">
        <v>3</v>
      </c>
      <c r="AF75" s="224">
        <v>8</v>
      </c>
      <c r="AG75" s="225"/>
      <c r="AH75" s="226">
        <v>69</v>
      </c>
      <c r="AI75" s="222" t="s">
        <v>679</v>
      </c>
      <c r="AJ75" s="222" t="s">
        <v>505</v>
      </c>
      <c r="AK75" s="222" t="s">
        <v>367</v>
      </c>
      <c r="AL75" s="222" t="s">
        <v>483</v>
      </c>
      <c r="AM75" s="222" t="s">
        <v>32</v>
      </c>
      <c r="AN75" s="333">
        <v>77</v>
      </c>
      <c r="AO75" s="333">
        <v>81</v>
      </c>
      <c r="AP75" s="118">
        <v>5</v>
      </c>
      <c r="AQ75" s="118">
        <v>6</v>
      </c>
    </row>
    <row r="76" spans="1:43" ht="14.5">
      <c r="A76" s="215">
        <v>70</v>
      </c>
      <c r="B76" s="216" t="s">
        <v>683</v>
      </c>
      <c r="C76" s="216" t="s">
        <v>505</v>
      </c>
      <c r="D76" s="216" t="s">
        <v>463</v>
      </c>
      <c r="E76" s="216" t="s">
        <v>638</v>
      </c>
      <c r="F76" s="216" t="s">
        <v>32</v>
      </c>
      <c r="G76" s="217">
        <v>69</v>
      </c>
      <c r="H76" s="217">
        <v>72</v>
      </c>
      <c r="I76" s="217">
        <v>3</v>
      </c>
      <c r="J76" s="217">
        <v>5</v>
      </c>
      <c r="L76" s="218">
        <v>70</v>
      </c>
      <c r="M76" s="219" t="s">
        <v>684</v>
      </c>
      <c r="N76" s="219" t="s">
        <v>505</v>
      </c>
      <c r="O76" s="219" t="s">
        <v>367</v>
      </c>
      <c r="P76" s="219" t="s">
        <v>685</v>
      </c>
      <c r="Q76" s="219" t="s">
        <v>40</v>
      </c>
      <c r="R76" s="220">
        <v>66</v>
      </c>
      <c r="S76" s="220">
        <v>49</v>
      </c>
      <c r="T76" s="220">
        <v>5</v>
      </c>
      <c r="U76" s="220">
        <v>4</v>
      </c>
      <c r="V76" s="100"/>
      <c r="W76" s="221">
        <v>70</v>
      </c>
      <c r="X76" s="222" t="s">
        <v>681</v>
      </c>
      <c r="Y76" s="222" t="s">
        <v>505</v>
      </c>
      <c r="Z76" s="222" t="s">
        <v>367</v>
      </c>
      <c r="AA76" s="222" t="s">
        <v>682</v>
      </c>
      <c r="AB76" s="222" t="s">
        <v>40</v>
      </c>
      <c r="AC76" s="223">
        <v>188</v>
      </c>
      <c r="AD76" s="223">
        <v>155</v>
      </c>
      <c r="AE76" s="118">
        <v>7</v>
      </c>
      <c r="AF76" s="224">
        <v>9</v>
      </c>
      <c r="AG76" s="225"/>
      <c r="AH76" s="226">
        <v>70</v>
      </c>
      <c r="AI76" s="222" t="s">
        <v>681</v>
      </c>
      <c r="AJ76" s="222" t="s">
        <v>505</v>
      </c>
      <c r="AK76" s="222" t="s">
        <v>367</v>
      </c>
      <c r="AL76" s="222" t="s">
        <v>682</v>
      </c>
      <c r="AM76" s="222" t="s">
        <v>40</v>
      </c>
      <c r="AN76" s="333">
        <v>189</v>
      </c>
      <c r="AO76" s="333">
        <v>163</v>
      </c>
      <c r="AP76" s="118">
        <v>7</v>
      </c>
      <c r="AQ76" s="118">
        <v>9</v>
      </c>
    </row>
    <row r="77" spans="1:43" ht="14.5">
      <c r="A77" s="215">
        <v>71</v>
      </c>
      <c r="B77" s="216" t="s">
        <v>686</v>
      </c>
      <c r="C77" s="216" t="s">
        <v>505</v>
      </c>
      <c r="D77" s="216" t="s">
        <v>463</v>
      </c>
      <c r="E77" s="216" t="s">
        <v>687</v>
      </c>
      <c r="F77" s="216" t="s">
        <v>38</v>
      </c>
      <c r="G77" s="217">
        <v>138</v>
      </c>
      <c r="H77" s="217">
        <v>162</v>
      </c>
      <c r="I77" s="217">
        <v>4</v>
      </c>
      <c r="J77" s="217">
        <v>13</v>
      </c>
      <c r="L77" s="218">
        <v>71</v>
      </c>
      <c r="M77" s="219" t="s">
        <v>688</v>
      </c>
      <c r="N77" s="219" t="s">
        <v>505</v>
      </c>
      <c r="O77" s="219" t="s">
        <v>367</v>
      </c>
      <c r="P77" s="219" t="s">
        <v>678</v>
      </c>
      <c r="Q77" s="219" t="s">
        <v>32</v>
      </c>
      <c r="R77" s="220">
        <v>107</v>
      </c>
      <c r="S77" s="220">
        <v>124</v>
      </c>
      <c r="T77" s="220">
        <v>3</v>
      </c>
      <c r="U77" s="220">
        <v>10</v>
      </c>
      <c r="V77" s="100"/>
      <c r="W77" s="221">
        <v>71</v>
      </c>
      <c r="X77" s="222" t="s">
        <v>684</v>
      </c>
      <c r="Y77" s="222" t="s">
        <v>505</v>
      </c>
      <c r="Z77" s="222" t="s">
        <v>367</v>
      </c>
      <c r="AA77" s="222" t="s">
        <v>685</v>
      </c>
      <c r="AB77" s="222" t="s">
        <v>40</v>
      </c>
      <c r="AC77" s="223">
        <v>63</v>
      </c>
      <c r="AD77" s="223">
        <v>50</v>
      </c>
      <c r="AE77" s="118">
        <v>5</v>
      </c>
      <c r="AF77" s="224">
        <v>4</v>
      </c>
      <c r="AG77" s="225"/>
      <c r="AH77" s="226">
        <v>71</v>
      </c>
      <c r="AI77" s="222" t="s">
        <v>684</v>
      </c>
      <c r="AJ77" s="222" t="s">
        <v>505</v>
      </c>
      <c r="AK77" s="222" t="s">
        <v>367</v>
      </c>
      <c r="AL77" s="222" t="s">
        <v>685</v>
      </c>
      <c r="AM77" s="222" t="s">
        <v>40</v>
      </c>
      <c r="AN77" s="333">
        <v>57</v>
      </c>
      <c r="AO77" s="333">
        <v>55</v>
      </c>
      <c r="AP77" s="118">
        <v>5</v>
      </c>
      <c r="AQ77" s="118">
        <v>4</v>
      </c>
    </row>
    <row r="78" spans="1:43" ht="14.5">
      <c r="A78" s="215">
        <v>72</v>
      </c>
      <c r="B78" s="216" t="s">
        <v>689</v>
      </c>
      <c r="C78" s="216" t="s">
        <v>505</v>
      </c>
      <c r="D78" s="216" t="s">
        <v>463</v>
      </c>
      <c r="E78" s="216" t="s">
        <v>38</v>
      </c>
      <c r="F78" s="216" t="s">
        <v>38</v>
      </c>
      <c r="G78" s="217">
        <v>86</v>
      </c>
      <c r="H78" s="217">
        <v>88</v>
      </c>
      <c r="I78" s="217">
        <v>3</v>
      </c>
      <c r="J78" s="217">
        <v>7</v>
      </c>
      <c r="L78" s="218">
        <v>72</v>
      </c>
      <c r="M78" s="219" t="s">
        <v>690</v>
      </c>
      <c r="N78" s="219" t="s">
        <v>505</v>
      </c>
      <c r="O78" s="219" t="s">
        <v>367</v>
      </c>
      <c r="P78" s="219" t="s">
        <v>522</v>
      </c>
      <c r="Q78" s="219" t="s">
        <v>31</v>
      </c>
      <c r="R78" s="220">
        <v>137</v>
      </c>
      <c r="S78" s="220">
        <v>101</v>
      </c>
      <c r="T78" s="220">
        <v>5</v>
      </c>
      <c r="U78" s="220">
        <v>9</v>
      </c>
      <c r="V78" s="100"/>
      <c r="W78" s="221">
        <v>72</v>
      </c>
      <c r="X78" s="222" t="s">
        <v>688</v>
      </c>
      <c r="Y78" s="222" t="s">
        <v>505</v>
      </c>
      <c r="Z78" s="222" t="s">
        <v>367</v>
      </c>
      <c r="AA78" s="222" t="s">
        <v>678</v>
      </c>
      <c r="AB78" s="222" t="s">
        <v>32</v>
      </c>
      <c r="AC78" s="223">
        <v>100</v>
      </c>
      <c r="AD78" s="223">
        <v>123</v>
      </c>
      <c r="AE78" s="118">
        <v>4</v>
      </c>
      <c r="AF78" s="224">
        <v>9</v>
      </c>
      <c r="AG78" s="225"/>
      <c r="AH78" s="226">
        <v>72</v>
      </c>
      <c r="AI78" s="222" t="s">
        <v>688</v>
      </c>
      <c r="AJ78" s="222" t="s">
        <v>505</v>
      </c>
      <c r="AK78" s="222" t="s">
        <v>367</v>
      </c>
      <c r="AL78" s="222" t="s">
        <v>678</v>
      </c>
      <c r="AM78" s="222" t="s">
        <v>32</v>
      </c>
      <c r="AN78" s="333">
        <v>109</v>
      </c>
      <c r="AO78" s="333">
        <v>120</v>
      </c>
      <c r="AP78" s="118">
        <v>5</v>
      </c>
      <c r="AQ78" s="118">
        <v>8</v>
      </c>
    </row>
    <row r="79" spans="1:43" ht="14.5">
      <c r="A79" s="215">
        <v>73</v>
      </c>
      <c r="B79" s="216" t="s">
        <v>691</v>
      </c>
      <c r="C79" s="216" t="s">
        <v>505</v>
      </c>
      <c r="D79" s="216" t="s">
        <v>463</v>
      </c>
      <c r="E79" s="216" t="s">
        <v>692</v>
      </c>
      <c r="F79" s="216" t="s">
        <v>38</v>
      </c>
      <c r="G79" s="217">
        <v>74</v>
      </c>
      <c r="H79" s="217">
        <v>80</v>
      </c>
      <c r="I79" s="217">
        <v>2</v>
      </c>
      <c r="J79" s="217">
        <v>8</v>
      </c>
      <c r="L79" s="218">
        <v>73</v>
      </c>
      <c r="M79" s="219" t="s">
        <v>693</v>
      </c>
      <c r="N79" s="219" t="s">
        <v>505</v>
      </c>
      <c r="O79" s="219" t="s">
        <v>367</v>
      </c>
      <c r="P79" s="219" t="s">
        <v>466</v>
      </c>
      <c r="Q79" s="219" t="s">
        <v>39</v>
      </c>
      <c r="R79" s="220">
        <v>64</v>
      </c>
      <c r="S79" s="220">
        <v>57</v>
      </c>
      <c r="T79" s="220">
        <v>2</v>
      </c>
      <c r="U79" s="220">
        <v>6</v>
      </c>
      <c r="V79" s="100"/>
      <c r="W79" s="221">
        <v>73</v>
      </c>
      <c r="X79" s="222" t="s">
        <v>690</v>
      </c>
      <c r="Y79" s="222" t="s">
        <v>505</v>
      </c>
      <c r="Z79" s="222" t="s">
        <v>367</v>
      </c>
      <c r="AA79" s="222" t="s">
        <v>522</v>
      </c>
      <c r="AB79" s="222" t="s">
        <v>31</v>
      </c>
      <c r="AC79" s="223">
        <v>133</v>
      </c>
      <c r="AD79" s="223">
        <v>111</v>
      </c>
      <c r="AE79" s="118">
        <v>5</v>
      </c>
      <c r="AF79" s="224">
        <v>9</v>
      </c>
      <c r="AG79" s="225"/>
      <c r="AH79" s="226">
        <v>73</v>
      </c>
      <c r="AI79" s="222" t="s">
        <v>690</v>
      </c>
      <c r="AJ79" s="222" t="s">
        <v>505</v>
      </c>
      <c r="AK79" s="222" t="s">
        <v>367</v>
      </c>
      <c r="AL79" s="222" t="s">
        <v>522</v>
      </c>
      <c r="AM79" s="222" t="s">
        <v>31</v>
      </c>
      <c r="AN79" s="333">
        <v>127</v>
      </c>
      <c r="AO79" s="333">
        <v>114</v>
      </c>
      <c r="AP79" s="118">
        <v>5</v>
      </c>
      <c r="AQ79" s="118">
        <v>10</v>
      </c>
    </row>
    <row r="80" spans="1:43" ht="14.5">
      <c r="A80" s="215">
        <v>74</v>
      </c>
      <c r="B80" s="216" t="s">
        <v>694</v>
      </c>
      <c r="C80" s="216" t="s">
        <v>505</v>
      </c>
      <c r="D80" s="216" t="s">
        <v>463</v>
      </c>
      <c r="E80" s="216" t="s">
        <v>695</v>
      </c>
      <c r="F80" s="216" t="s">
        <v>38</v>
      </c>
      <c r="G80" s="217">
        <v>56</v>
      </c>
      <c r="H80" s="217">
        <v>53</v>
      </c>
      <c r="I80" s="217">
        <v>2</v>
      </c>
      <c r="J80" s="217">
        <v>6</v>
      </c>
      <c r="L80" s="218">
        <v>74</v>
      </c>
      <c r="M80" s="219" t="s">
        <v>696</v>
      </c>
      <c r="N80" s="219" t="s">
        <v>505</v>
      </c>
      <c r="O80" s="219" t="s">
        <v>367</v>
      </c>
      <c r="P80" s="219" t="s">
        <v>604</v>
      </c>
      <c r="Q80" s="219" t="s">
        <v>36</v>
      </c>
      <c r="R80" s="220">
        <v>223</v>
      </c>
      <c r="S80" s="220">
        <v>175</v>
      </c>
      <c r="T80" s="220">
        <v>4</v>
      </c>
      <c r="U80" s="220">
        <v>11</v>
      </c>
      <c r="V80" s="100"/>
      <c r="W80" s="221">
        <v>74</v>
      </c>
      <c r="X80" s="222" t="s">
        <v>693</v>
      </c>
      <c r="Y80" s="222" t="s">
        <v>505</v>
      </c>
      <c r="Z80" s="222" t="s">
        <v>367</v>
      </c>
      <c r="AA80" s="222" t="s">
        <v>466</v>
      </c>
      <c r="AB80" s="222" t="s">
        <v>39</v>
      </c>
      <c r="AC80" s="223">
        <v>68</v>
      </c>
      <c r="AD80" s="223">
        <v>54</v>
      </c>
      <c r="AE80" s="118">
        <v>2</v>
      </c>
      <c r="AF80" s="224">
        <v>6</v>
      </c>
      <c r="AG80" s="225"/>
      <c r="AH80" s="226">
        <v>74</v>
      </c>
      <c r="AI80" s="222" t="s">
        <v>693</v>
      </c>
      <c r="AJ80" s="222" t="s">
        <v>505</v>
      </c>
      <c r="AK80" s="222" t="s">
        <v>367</v>
      </c>
      <c r="AL80" s="222" t="s">
        <v>466</v>
      </c>
      <c r="AM80" s="222" t="s">
        <v>39</v>
      </c>
      <c r="AN80" s="333">
        <v>73</v>
      </c>
      <c r="AO80" s="333">
        <v>63</v>
      </c>
      <c r="AP80" s="118">
        <v>4</v>
      </c>
      <c r="AQ80" s="118">
        <v>4</v>
      </c>
    </row>
    <row r="81" spans="1:43" ht="14.5">
      <c r="A81" s="215">
        <v>75</v>
      </c>
      <c r="B81" s="216" t="s">
        <v>697</v>
      </c>
      <c r="C81" s="216" t="s">
        <v>505</v>
      </c>
      <c r="D81" s="216" t="s">
        <v>463</v>
      </c>
      <c r="E81" s="216" t="s">
        <v>582</v>
      </c>
      <c r="F81" s="216" t="s">
        <v>38</v>
      </c>
      <c r="G81" s="217">
        <v>67</v>
      </c>
      <c r="H81" s="217">
        <v>87</v>
      </c>
      <c r="I81" s="217">
        <v>3</v>
      </c>
      <c r="J81" s="217">
        <v>5</v>
      </c>
      <c r="L81" s="218">
        <v>75</v>
      </c>
      <c r="M81" s="219" t="s">
        <v>698</v>
      </c>
      <c r="N81" s="219" t="s">
        <v>505</v>
      </c>
      <c r="O81" s="219" t="s">
        <v>367</v>
      </c>
      <c r="P81" s="219" t="s">
        <v>699</v>
      </c>
      <c r="Q81" s="219" t="s">
        <v>40</v>
      </c>
      <c r="R81" s="220">
        <v>140</v>
      </c>
      <c r="S81" s="220">
        <v>136</v>
      </c>
      <c r="T81" s="220">
        <v>5</v>
      </c>
      <c r="U81" s="220">
        <v>9</v>
      </c>
      <c r="V81" s="100"/>
      <c r="W81" s="221">
        <v>75</v>
      </c>
      <c r="X81" s="222" t="s">
        <v>696</v>
      </c>
      <c r="Y81" s="222" t="s">
        <v>505</v>
      </c>
      <c r="Z81" s="222" t="s">
        <v>367</v>
      </c>
      <c r="AA81" s="222" t="s">
        <v>604</v>
      </c>
      <c r="AB81" s="222" t="s">
        <v>36</v>
      </c>
      <c r="AC81" s="223">
        <v>231</v>
      </c>
      <c r="AD81" s="223">
        <v>178</v>
      </c>
      <c r="AE81" s="118">
        <v>4</v>
      </c>
      <c r="AF81" s="224">
        <v>9</v>
      </c>
      <c r="AG81" s="225"/>
      <c r="AH81" s="226">
        <v>75</v>
      </c>
      <c r="AI81" s="222" t="s">
        <v>696</v>
      </c>
      <c r="AJ81" s="222" t="s">
        <v>505</v>
      </c>
      <c r="AK81" s="222" t="s">
        <v>367</v>
      </c>
      <c r="AL81" s="222" t="s">
        <v>604</v>
      </c>
      <c r="AM81" s="222" t="s">
        <v>36</v>
      </c>
      <c r="AN81" s="333">
        <v>194</v>
      </c>
      <c r="AO81" s="333">
        <v>211</v>
      </c>
      <c r="AP81" s="118">
        <v>4</v>
      </c>
      <c r="AQ81" s="118">
        <v>8</v>
      </c>
    </row>
    <row r="82" spans="1:43" ht="14.5">
      <c r="A82" s="215">
        <v>76</v>
      </c>
      <c r="B82" s="216" t="s">
        <v>700</v>
      </c>
      <c r="C82" s="216" t="s">
        <v>505</v>
      </c>
      <c r="D82" s="216" t="s">
        <v>463</v>
      </c>
      <c r="E82" s="216" t="s">
        <v>490</v>
      </c>
      <c r="F82" s="216" t="s">
        <v>33</v>
      </c>
      <c r="G82" s="217">
        <v>98</v>
      </c>
      <c r="H82" s="217">
        <v>85</v>
      </c>
      <c r="I82" s="217">
        <v>4</v>
      </c>
      <c r="J82" s="217">
        <v>5</v>
      </c>
      <c r="L82" s="218">
        <v>76</v>
      </c>
      <c r="M82" s="219" t="s">
        <v>701</v>
      </c>
      <c r="N82" s="219" t="s">
        <v>505</v>
      </c>
      <c r="O82" s="219" t="s">
        <v>367</v>
      </c>
      <c r="P82" s="219" t="s">
        <v>537</v>
      </c>
      <c r="Q82" s="219" t="s">
        <v>27</v>
      </c>
      <c r="R82" s="220">
        <v>95</v>
      </c>
      <c r="S82" s="220">
        <v>76</v>
      </c>
      <c r="T82" s="220">
        <v>1</v>
      </c>
      <c r="U82" s="220">
        <v>7</v>
      </c>
      <c r="V82" s="100"/>
      <c r="W82" s="221">
        <v>76</v>
      </c>
      <c r="X82" s="222" t="s">
        <v>698</v>
      </c>
      <c r="Y82" s="222" t="s">
        <v>505</v>
      </c>
      <c r="Z82" s="222" t="s">
        <v>367</v>
      </c>
      <c r="AA82" s="222" t="s">
        <v>699</v>
      </c>
      <c r="AB82" s="222" t="s">
        <v>40</v>
      </c>
      <c r="AC82" s="223">
        <v>135</v>
      </c>
      <c r="AD82" s="223">
        <v>134</v>
      </c>
      <c r="AE82" s="118">
        <v>5</v>
      </c>
      <c r="AF82" s="224">
        <v>10</v>
      </c>
      <c r="AG82" s="225"/>
      <c r="AH82" s="226">
        <v>76</v>
      </c>
      <c r="AI82" s="222" t="s">
        <v>698</v>
      </c>
      <c r="AJ82" s="222" t="s">
        <v>505</v>
      </c>
      <c r="AK82" s="222" t="s">
        <v>367</v>
      </c>
      <c r="AL82" s="222" t="s">
        <v>699</v>
      </c>
      <c r="AM82" s="222" t="s">
        <v>40</v>
      </c>
      <c r="AN82" s="333">
        <v>147</v>
      </c>
      <c r="AO82" s="333">
        <v>133</v>
      </c>
      <c r="AP82" s="118">
        <v>6</v>
      </c>
      <c r="AQ82" s="118">
        <v>11</v>
      </c>
    </row>
    <row r="83" spans="1:43" ht="14.5">
      <c r="A83" s="215">
        <v>77</v>
      </c>
      <c r="B83" s="216" t="s">
        <v>702</v>
      </c>
      <c r="C83" s="216" t="s">
        <v>505</v>
      </c>
      <c r="D83" s="216" t="s">
        <v>463</v>
      </c>
      <c r="E83" s="216" t="s">
        <v>623</v>
      </c>
      <c r="F83" s="216" t="s">
        <v>33</v>
      </c>
      <c r="G83" s="217">
        <v>51</v>
      </c>
      <c r="H83" s="217">
        <v>48</v>
      </c>
      <c r="I83" s="217">
        <v>3</v>
      </c>
      <c r="J83" s="217">
        <v>7</v>
      </c>
      <c r="L83" s="218">
        <v>77</v>
      </c>
      <c r="M83" s="219" t="s">
        <v>703</v>
      </c>
      <c r="N83" s="219" t="s">
        <v>505</v>
      </c>
      <c r="O83" s="219" t="s">
        <v>367</v>
      </c>
      <c r="P83" s="219" t="s">
        <v>533</v>
      </c>
      <c r="Q83" s="219" t="s">
        <v>27</v>
      </c>
      <c r="R83" s="220">
        <v>154</v>
      </c>
      <c r="S83" s="220">
        <v>138</v>
      </c>
      <c r="T83" s="220">
        <v>5</v>
      </c>
      <c r="U83" s="220">
        <v>7</v>
      </c>
      <c r="V83" s="100"/>
      <c r="W83" s="221">
        <v>77</v>
      </c>
      <c r="X83" s="222" t="s">
        <v>701</v>
      </c>
      <c r="Y83" s="222" t="s">
        <v>505</v>
      </c>
      <c r="Z83" s="222" t="s">
        <v>367</v>
      </c>
      <c r="AA83" s="222" t="s">
        <v>537</v>
      </c>
      <c r="AB83" s="222" t="s">
        <v>27</v>
      </c>
      <c r="AC83" s="223">
        <v>91</v>
      </c>
      <c r="AD83" s="223">
        <v>83</v>
      </c>
      <c r="AE83" s="118">
        <v>1</v>
      </c>
      <c r="AF83" s="224">
        <v>7</v>
      </c>
      <c r="AG83" s="225"/>
      <c r="AH83" s="226">
        <v>77</v>
      </c>
      <c r="AI83" s="222" t="s">
        <v>701</v>
      </c>
      <c r="AJ83" s="222" t="s">
        <v>505</v>
      </c>
      <c r="AK83" s="222" t="s">
        <v>367</v>
      </c>
      <c r="AL83" s="222" t="s">
        <v>537</v>
      </c>
      <c r="AM83" s="222" t="s">
        <v>27</v>
      </c>
      <c r="AN83" s="333">
        <v>84</v>
      </c>
      <c r="AO83" s="333">
        <v>77</v>
      </c>
      <c r="AP83" s="118">
        <v>1</v>
      </c>
      <c r="AQ83" s="118">
        <v>6</v>
      </c>
    </row>
    <row r="84" spans="1:43" ht="14.5">
      <c r="A84" s="215">
        <v>78</v>
      </c>
      <c r="B84" s="216" t="s">
        <v>704</v>
      </c>
      <c r="C84" s="216" t="s">
        <v>505</v>
      </c>
      <c r="D84" s="216" t="s">
        <v>463</v>
      </c>
      <c r="E84" s="216" t="s">
        <v>705</v>
      </c>
      <c r="F84" s="216" t="s">
        <v>33</v>
      </c>
      <c r="G84" s="217">
        <v>41</v>
      </c>
      <c r="H84" s="217">
        <v>35</v>
      </c>
      <c r="I84" s="217">
        <v>3</v>
      </c>
      <c r="J84" s="217">
        <v>5</v>
      </c>
      <c r="L84" s="218">
        <v>78</v>
      </c>
      <c r="M84" s="219" t="s">
        <v>706</v>
      </c>
      <c r="N84" s="219" t="s">
        <v>505</v>
      </c>
      <c r="O84" s="219" t="s">
        <v>367</v>
      </c>
      <c r="P84" s="219" t="s">
        <v>535</v>
      </c>
      <c r="Q84" s="219" t="s">
        <v>28</v>
      </c>
      <c r="R84" s="220">
        <v>84</v>
      </c>
      <c r="S84" s="220">
        <v>75</v>
      </c>
      <c r="T84" s="220">
        <v>3</v>
      </c>
      <c r="U84" s="220">
        <v>5</v>
      </c>
      <c r="V84" s="100"/>
      <c r="W84" s="221">
        <v>78</v>
      </c>
      <c r="X84" s="222" t="s">
        <v>703</v>
      </c>
      <c r="Y84" s="222" t="s">
        <v>505</v>
      </c>
      <c r="Z84" s="222" t="s">
        <v>367</v>
      </c>
      <c r="AA84" s="222" t="s">
        <v>533</v>
      </c>
      <c r="AB84" s="222" t="s">
        <v>27</v>
      </c>
      <c r="AC84" s="223">
        <v>135</v>
      </c>
      <c r="AD84" s="223">
        <v>126</v>
      </c>
      <c r="AE84" s="118">
        <v>5</v>
      </c>
      <c r="AF84" s="224">
        <v>6</v>
      </c>
      <c r="AG84" s="225"/>
      <c r="AH84" s="226">
        <v>78</v>
      </c>
      <c r="AI84" s="222" t="s">
        <v>703</v>
      </c>
      <c r="AJ84" s="222" t="s">
        <v>505</v>
      </c>
      <c r="AK84" s="222" t="s">
        <v>367</v>
      </c>
      <c r="AL84" s="222" t="s">
        <v>533</v>
      </c>
      <c r="AM84" s="222" t="s">
        <v>27</v>
      </c>
      <c r="AN84" s="333">
        <v>121</v>
      </c>
      <c r="AO84" s="333">
        <v>118</v>
      </c>
      <c r="AP84" s="118">
        <v>5</v>
      </c>
      <c r="AQ84" s="118">
        <v>4</v>
      </c>
    </row>
    <row r="85" spans="1:43" ht="14.5">
      <c r="A85" s="215">
        <v>79</v>
      </c>
      <c r="B85" s="216" t="s">
        <v>707</v>
      </c>
      <c r="C85" s="216" t="s">
        <v>505</v>
      </c>
      <c r="D85" s="216" t="s">
        <v>463</v>
      </c>
      <c r="E85" s="216" t="s">
        <v>708</v>
      </c>
      <c r="F85" s="216" t="s">
        <v>33</v>
      </c>
      <c r="G85" s="217">
        <v>32</v>
      </c>
      <c r="H85" s="217">
        <v>15</v>
      </c>
      <c r="I85" s="217">
        <v>2</v>
      </c>
      <c r="J85" s="217">
        <v>5</v>
      </c>
      <c r="L85" s="218">
        <v>79</v>
      </c>
      <c r="M85" s="219" t="s">
        <v>709</v>
      </c>
      <c r="N85" s="219" t="s">
        <v>505</v>
      </c>
      <c r="O85" s="219" t="s">
        <v>367</v>
      </c>
      <c r="P85" s="219" t="s">
        <v>612</v>
      </c>
      <c r="Q85" s="219" t="s">
        <v>28</v>
      </c>
      <c r="R85" s="220">
        <v>51</v>
      </c>
      <c r="S85" s="220">
        <v>50</v>
      </c>
      <c r="T85" s="220">
        <v>2</v>
      </c>
      <c r="U85" s="220">
        <v>5</v>
      </c>
      <c r="V85" s="100"/>
      <c r="W85" s="221">
        <v>79</v>
      </c>
      <c r="X85" s="222" t="s">
        <v>706</v>
      </c>
      <c r="Y85" s="222" t="s">
        <v>505</v>
      </c>
      <c r="Z85" s="222" t="s">
        <v>367</v>
      </c>
      <c r="AA85" s="222" t="s">
        <v>535</v>
      </c>
      <c r="AB85" s="222" t="s">
        <v>28</v>
      </c>
      <c r="AC85" s="223">
        <v>100</v>
      </c>
      <c r="AD85" s="223">
        <v>73</v>
      </c>
      <c r="AE85" s="118">
        <v>2</v>
      </c>
      <c r="AF85" s="224">
        <v>7</v>
      </c>
      <c r="AG85" s="225"/>
      <c r="AH85" s="226">
        <v>79</v>
      </c>
      <c r="AI85" s="222" t="s">
        <v>706</v>
      </c>
      <c r="AJ85" s="222" t="s">
        <v>505</v>
      </c>
      <c r="AK85" s="222" t="s">
        <v>367</v>
      </c>
      <c r="AL85" s="222" t="s">
        <v>535</v>
      </c>
      <c r="AM85" s="222" t="s">
        <v>28</v>
      </c>
      <c r="AN85" s="333">
        <v>95</v>
      </c>
      <c r="AO85" s="333">
        <v>71</v>
      </c>
      <c r="AP85" s="118">
        <v>4</v>
      </c>
      <c r="AQ85" s="118">
        <v>6</v>
      </c>
    </row>
    <row r="86" spans="1:43" ht="14.5">
      <c r="A86" s="215">
        <v>80</v>
      </c>
      <c r="B86" s="216" t="s">
        <v>710</v>
      </c>
      <c r="C86" s="216" t="s">
        <v>505</v>
      </c>
      <c r="D86" s="216" t="s">
        <v>463</v>
      </c>
      <c r="E86" s="216" t="s">
        <v>711</v>
      </c>
      <c r="F86" s="216" t="s">
        <v>33</v>
      </c>
      <c r="G86" s="217">
        <v>53</v>
      </c>
      <c r="H86" s="217">
        <v>61</v>
      </c>
      <c r="I86" s="217">
        <v>2</v>
      </c>
      <c r="J86" s="217">
        <v>6</v>
      </c>
      <c r="L86" s="218">
        <v>80</v>
      </c>
      <c r="M86" s="219" t="s">
        <v>712</v>
      </c>
      <c r="N86" s="219" t="s">
        <v>505</v>
      </c>
      <c r="O86" s="219" t="s">
        <v>367</v>
      </c>
      <c r="P86" s="219" t="s">
        <v>616</v>
      </c>
      <c r="Q86" s="219" t="s">
        <v>28</v>
      </c>
      <c r="R86" s="220">
        <v>90</v>
      </c>
      <c r="S86" s="220">
        <v>71</v>
      </c>
      <c r="T86" s="220">
        <v>3</v>
      </c>
      <c r="U86" s="220">
        <v>5</v>
      </c>
      <c r="V86" s="100"/>
      <c r="W86" s="221">
        <v>80</v>
      </c>
      <c r="X86" s="222" t="s">
        <v>709</v>
      </c>
      <c r="Y86" s="222" t="s">
        <v>505</v>
      </c>
      <c r="Z86" s="222" t="s">
        <v>367</v>
      </c>
      <c r="AA86" s="222" t="s">
        <v>612</v>
      </c>
      <c r="AB86" s="222" t="s">
        <v>28</v>
      </c>
      <c r="AC86" s="223">
        <v>56</v>
      </c>
      <c r="AD86" s="223">
        <v>44</v>
      </c>
      <c r="AE86" s="118">
        <v>2</v>
      </c>
      <c r="AF86" s="224">
        <v>5</v>
      </c>
      <c r="AG86" s="225"/>
      <c r="AH86" s="226">
        <v>80</v>
      </c>
      <c r="AI86" s="222" t="s">
        <v>709</v>
      </c>
      <c r="AJ86" s="222" t="s">
        <v>505</v>
      </c>
      <c r="AK86" s="222" t="s">
        <v>367</v>
      </c>
      <c r="AL86" s="222" t="s">
        <v>612</v>
      </c>
      <c r="AM86" s="222" t="s">
        <v>28</v>
      </c>
      <c r="AN86" s="333">
        <v>50</v>
      </c>
      <c r="AO86" s="333">
        <v>40</v>
      </c>
      <c r="AP86" s="118">
        <v>2</v>
      </c>
      <c r="AQ86" s="118">
        <v>5</v>
      </c>
    </row>
    <row r="87" spans="1:43" ht="14.5">
      <c r="A87" s="215">
        <v>81</v>
      </c>
      <c r="B87" s="216" t="s">
        <v>713</v>
      </c>
      <c r="C87" s="216" t="s">
        <v>505</v>
      </c>
      <c r="D87" s="216" t="s">
        <v>463</v>
      </c>
      <c r="E87" s="216" t="s">
        <v>714</v>
      </c>
      <c r="F87" s="216" t="s">
        <v>33</v>
      </c>
      <c r="G87" s="217">
        <v>168</v>
      </c>
      <c r="H87" s="217">
        <v>149</v>
      </c>
      <c r="I87" s="217">
        <v>3</v>
      </c>
      <c r="J87" s="217">
        <v>4</v>
      </c>
      <c r="L87" s="218">
        <v>81</v>
      </c>
      <c r="M87" s="219" t="s">
        <v>715</v>
      </c>
      <c r="N87" s="219" t="s">
        <v>505</v>
      </c>
      <c r="O87" s="219" t="s">
        <v>367</v>
      </c>
      <c r="P87" s="219" t="s">
        <v>509</v>
      </c>
      <c r="Q87" s="219" t="s">
        <v>27</v>
      </c>
      <c r="R87" s="220">
        <v>67</v>
      </c>
      <c r="S87" s="220">
        <v>65</v>
      </c>
      <c r="T87" s="220">
        <v>4</v>
      </c>
      <c r="U87" s="220">
        <v>5</v>
      </c>
      <c r="V87" s="100"/>
      <c r="W87" s="221">
        <v>81</v>
      </c>
      <c r="X87" s="222" t="s">
        <v>712</v>
      </c>
      <c r="Y87" s="222" t="s">
        <v>505</v>
      </c>
      <c r="Z87" s="222" t="s">
        <v>367</v>
      </c>
      <c r="AA87" s="222" t="s">
        <v>616</v>
      </c>
      <c r="AB87" s="222" t="s">
        <v>28</v>
      </c>
      <c r="AC87" s="223">
        <v>73</v>
      </c>
      <c r="AD87" s="223">
        <v>88</v>
      </c>
      <c r="AE87" s="118">
        <v>3</v>
      </c>
      <c r="AF87" s="224">
        <v>5</v>
      </c>
      <c r="AG87" s="225"/>
      <c r="AH87" s="226">
        <v>81</v>
      </c>
      <c r="AI87" s="222" t="s">
        <v>712</v>
      </c>
      <c r="AJ87" s="222" t="s">
        <v>505</v>
      </c>
      <c r="AK87" s="222" t="s">
        <v>367</v>
      </c>
      <c r="AL87" s="222" t="s">
        <v>616</v>
      </c>
      <c r="AM87" s="222" t="s">
        <v>28</v>
      </c>
      <c r="AN87" s="333">
        <v>66</v>
      </c>
      <c r="AO87" s="333">
        <v>95</v>
      </c>
      <c r="AP87" s="118">
        <v>5</v>
      </c>
      <c r="AQ87" s="118">
        <v>3</v>
      </c>
    </row>
    <row r="88" spans="1:43" ht="14.5">
      <c r="A88" s="215">
        <v>82</v>
      </c>
      <c r="B88" s="216" t="s">
        <v>716</v>
      </c>
      <c r="C88" s="216" t="s">
        <v>505</v>
      </c>
      <c r="D88" s="216" t="s">
        <v>463</v>
      </c>
      <c r="E88" s="216" t="s">
        <v>717</v>
      </c>
      <c r="F88" s="216" t="s">
        <v>33</v>
      </c>
      <c r="G88" s="217">
        <v>53</v>
      </c>
      <c r="H88" s="217">
        <v>49</v>
      </c>
      <c r="I88" s="217">
        <v>3</v>
      </c>
      <c r="J88" s="217">
        <v>6</v>
      </c>
      <c r="L88" s="218">
        <v>82</v>
      </c>
      <c r="M88" s="219" t="s">
        <v>718</v>
      </c>
      <c r="N88" s="219" t="s">
        <v>505</v>
      </c>
      <c r="O88" s="219" t="s">
        <v>367</v>
      </c>
      <c r="P88" s="219" t="s">
        <v>514</v>
      </c>
      <c r="Q88" s="219" t="s">
        <v>27</v>
      </c>
      <c r="R88" s="220">
        <v>59</v>
      </c>
      <c r="S88" s="220">
        <v>42</v>
      </c>
      <c r="T88" s="220">
        <v>2</v>
      </c>
      <c r="U88" s="220">
        <v>5</v>
      </c>
      <c r="V88" s="100"/>
      <c r="W88" s="221">
        <v>82</v>
      </c>
      <c r="X88" s="222" t="s">
        <v>715</v>
      </c>
      <c r="Y88" s="222" t="s">
        <v>505</v>
      </c>
      <c r="Z88" s="222" t="s">
        <v>367</v>
      </c>
      <c r="AA88" s="222" t="s">
        <v>509</v>
      </c>
      <c r="AB88" s="222" t="s">
        <v>27</v>
      </c>
      <c r="AC88" s="223">
        <v>59</v>
      </c>
      <c r="AD88" s="223">
        <v>62</v>
      </c>
      <c r="AE88" s="118">
        <v>4</v>
      </c>
      <c r="AF88" s="224">
        <v>5</v>
      </c>
      <c r="AG88" s="225"/>
      <c r="AH88" s="226">
        <v>82</v>
      </c>
      <c r="AI88" s="222" t="s">
        <v>715</v>
      </c>
      <c r="AJ88" s="222" t="s">
        <v>505</v>
      </c>
      <c r="AK88" s="222" t="s">
        <v>367</v>
      </c>
      <c r="AL88" s="222" t="s">
        <v>509</v>
      </c>
      <c r="AM88" s="222" t="s">
        <v>27</v>
      </c>
      <c r="AN88" s="333">
        <v>62</v>
      </c>
      <c r="AO88" s="333">
        <v>66</v>
      </c>
      <c r="AP88" s="118">
        <v>6</v>
      </c>
      <c r="AQ88" s="118">
        <v>3</v>
      </c>
    </row>
    <row r="89" spans="1:43" ht="14.5">
      <c r="A89" s="215">
        <v>83</v>
      </c>
      <c r="B89" s="216" t="s">
        <v>719</v>
      </c>
      <c r="C89" s="216" t="s">
        <v>505</v>
      </c>
      <c r="D89" s="216" t="s">
        <v>463</v>
      </c>
      <c r="E89" s="216" t="s">
        <v>720</v>
      </c>
      <c r="F89" s="216" t="s">
        <v>33</v>
      </c>
      <c r="G89" s="217">
        <v>35</v>
      </c>
      <c r="H89" s="217">
        <v>61</v>
      </c>
      <c r="I89" s="217">
        <v>3</v>
      </c>
      <c r="J89" s="217">
        <v>5</v>
      </c>
      <c r="L89" s="218">
        <v>83</v>
      </c>
      <c r="M89" s="219" t="s">
        <v>721</v>
      </c>
      <c r="N89" s="219" t="s">
        <v>505</v>
      </c>
      <c r="O89" s="219" t="s">
        <v>367</v>
      </c>
      <c r="P89" s="219" t="s">
        <v>722</v>
      </c>
      <c r="Q89" s="219" t="s">
        <v>31</v>
      </c>
      <c r="R89" s="220">
        <v>84</v>
      </c>
      <c r="S89" s="220">
        <v>105</v>
      </c>
      <c r="T89" s="220">
        <v>4</v>
      </c>
      <c r="U89" s="220">
        <v>3</v>
      </c>
      <c r="V89" s="100"/>
      <c r="W89" s="221">
        <v>83</v>
      </c>
      <c r="X89" s="222" t="s">
        <v>718</v>
      </c>
      <c r="Y89" s="222" t="s">
        <v>505</v>
      </c>
      <c r="Z89" s="222" t="s">
        <v>367</v>
      </c>
      <c r="AA89" s="222" t="s">
        <v>514</v>
      </c>
      <c r="AB89" s="222" t="s">
        <v>27</v>
      </c>
      <c r="AC89" s="223">
        <v>62</v>
      </c>
      <c r="AD89" s="223">
        <v>39</v>
      </c>
      <c r="AE89" s="118">
        <v>2</v>
      </c>
      <c r="AF89" s="224">
        <v>5</v>
      </c>
      <c r="AG89" s="225"/>
      <c r="AH89" s="226">
        <v>83</v>
      </c>
      <c r="AI89" s="222" t="s">
        <v>718</v>
      </c>
      <c r="AJ89" s="222" t="s">
        <v>505</v>
      </c>
      <c r="AK89" s="222" t="s">
        <v>367</v>
      </c>
      <c r="AL89" s="222" t="s">
        <v>514</v>
      </c>
      <c r="AM89" s="222" t="s">
        <v>27</v>
      </c>
      <c r="AN89" s="333">
        <v>67</v>
      </c>
      <c r="AO89" s="333">
        <v>39</v>
      </c>
      <c r="AP89" s="118">
        <v>3</v>
      </c>
      <c r="AQ89" s="118">
        <v>4</v>
      </c>
    </row>
    <row r="90" spans="1:43" ht="14.5">
      <c r="A90" s="215">
        <v>84</v>
      </c>
      <c r="B90" s="216" t="s">
        <v>723</v>
      </c>
      <c r="C90" s="216" t="s">
        <v>505</v>
      </c>
      <c r="D90" s="216" t="s">
        <v>463</v>
      </c>
      <c r="E90" s="216" t="s">
        <v>33</v>
      </c>
      <c r="F90" s="216" t="s">
        <v>33</v>
      </c>
      <c r="G90" s="217">
        <v>78</v>
      </c>
      <c r="H90" s="217">
        <v>48</v>
      </c>
      <c r="I90" s="217">
        <v>3</v>
      </c>
      <c r="J90" s="217">
        <v>4</v>
      </c>
      <c r="L90" s="218">
        <v>84</v>
      </c>
      <c r="M90" s="219" t="s">
        <v>724</v>
      </c>
      <c r="N90" s="219" t="s">
        <v>505</v>
      </c>
      <c r="O90" s="219" t="s">
        <v>367</v>
      </c>
      <c r="P90" s="219" t="s">
        <v>517</v>
      </c>
      <c r="Q90" s="219" t="s">
        <v>27</v>
      </c>
      <c r="R90" s="220">
        <v>115</v>
      </c>
      <c r="S90" s="220">
        <v>88</v>
      </c>
      <c r="T90" s="220">
        <v>4</v>
      </c>
      <c r="U90" s="220">
        <v>5</v>
      </c>
      <c r="V90" s="100"/>
      <c r="W90" s="221">
        <v>84</v>
      </c>
      <c r="X90" s="222" t="s">
        <v>721</v>
      </c>
      <c r="Y90" s="222" t="s">
        <v>505</v>
      </c>
      <c r="Z90" s="222" t="s">
        <v>367</v>
      </c>
      <c r="AA90" s="222" t="s">
        <v>722</v>
      </c>
      <c r="AB90" s="222" t="s">
        <v>31</v>
      </c>
      <c r="AC90" s="223">
        <v>44</v>
      </c>
      <c r="AD90" s="223">
        <v>59</v>
      </c>
      <c r="AE90" s="118">
        <v>4</v>
      </c>
      <c r="AF90" s="224">
        <v>3</v>
      </c>
      <c r="AG90" s="225"/>
      <c r="AH90" s="226">
        <v>84</v>
      </c>
      <c r="AI90" s="222" t="s">
        <v>721</v>
      </c>
      <c r="AJ90" s="222" t="s">
        <v>505</v>
      </c>
      <c r="AK90" s="222" t="s">
        <v>367</v>
      </c>
      <c r="AL90" s="222" t="s">
        <v>722</v>
      </c>
      <c r="AM90" s="222" t="s">
        <v>31</v>
      </c>
      <c r="AN90" s="333">
        <v>54</v>
      </c>
      <c r="AO90" s="333">
        <v>59</v>
      </c>
      <c r="AP90" s="118">
        <v>4</v>
      </c>
      <c r="AQ90" s="118">
        <v>4</v>
      </c>
    </row>
    <row r="91" spans="1:43" ht="14.5">
      <c r="A91" s="215">
        <v>85</v>
      </c>
      <c r="B91" s="216" t="s">
        <v>725</v>
      </c>
      <c r="C91" s="216" t="s">
        <v>505</v>
      </c>
      <c r="D91" s="216" t="s">
        <v>463</v>
      </c>
      <c r="E91" s="216" t="s">
        <v>33</v>
      </c>
      <c r="F91" s="216" t="s">
        <v>33</v>
      </c>
      <c r="G91" s="217">
        <v>204</v>
      </c>
      <c r="H91" s="217">
        <v>176</v>
      </c>
      <c r="I91" s="217">
        <v>3</v>
      </c>
      <c r="J91" s="217">
        <v>14</v>
      </c>
      <c r="L91" s="218">
        <v>85</v>
      </c>
      <c r="M91" s="219" t="s">
        <v>726</v>
      </c>
      <c r="N91" s="219" t="s">
        <v>505</v>
      </c>
      <c r="O91" s="219" t="s">
        <v>367</v>
      </c>
      <c r="P91" s="219" t="s">
        <v>727</v>
      </c>
      <c r="Q91" s="219" t="s">
        <v>25</v>
      </c>
      <c r="R91" s="220">
        <v>74</v>
      </c>
      <c r="S91" s="220">
        <v>62</v>
      </c>
      <c r="T91" s="220">
        <v>4</v>
      </c>
      <c r="U91" s="220">
        <v>4</v>
      </c>
      <c r="V91" s="100"/>
      <c r="W91" s="221">
        <v>85</v>
      </c>
      <c r="X91" s="222" t="s">
        <v>724</v>
      </c>
      <c r="Y91" s="222" t="s">
        <v>505</v>
      </c>
      <c r="Z91" s="222" t="s">
        <v>367</v>
      </c>
      <c r="AA91" s="222" t="s">
        <v>517</v>
      </c>
      <c r="AB91" s="222" t="s">
        <v>27</v>
      </c>
      <c r="AC91" s="223">
        <v>109</v>
      </c>
      <c r="AD91" s="223">
        <v>100</v>
      </c>
      <c r="AE91" s="118">
        <v>4</v>
      </c>
      <c r="AF91" s="224">
        <v>5</v>
      </c>
      <c r="AG91" s="225"/>
      <c r="AH91" s="226">
        <v>85</v>
      </c>
      <c r="AI91" s="222" t="s">
        <v>724</v>
      </c>
      <c r="AJ91" s="222" t="s">
        <v>505</v>
      </c>
      <c r="AK91" s="222" t="s">
        <v>367</v>
      </c>
      <c r="AL91" s="222" t="s">
        <v>517</v>
      </c>
      <c r="AM91" s="222" t="s">
        <v>27</v>
      </c>
      <c r="AN91" s="333">
        <v>112</v>
      </c>
      <c r="AO91" s="333">
        <v>105</v>
      </c>
      <c r="AP91" s="118">
        <v>4</v>
      </c>
      <c r="AQ91" s="118">
        <v>6</v>
      </c>
    </row>
    <row r="92" spans="1:43" ht="14.5">
      <c r="A92" s="215">
        <v>86</v>
      </c>
      <c r="B92" s="216" t="s">
        <v>728</v>
      </c>
      <c r="C92" s="216" t="s">
        <v>505</v>
      </c>
      <c r="D92" s="216" t="s">
        <v>463</v>
      </c>
      <c r="E92" s="216" t="s">
        <v>659</v>
      </c>
      <c r="F92" s="216" t="s">
        <v>36</v>
      </c>
      <c r="G92" s="217">
        <v>57</v>
      </c>
      <c r="H92" s="217">
        <v>54</v>
      </c>
      <c r="I92" s="217">
        <v>3</v>
      </c>
      <c r="J92" s="217">
        <v>4</v>
      </c>
      <c r="L92" s="218">
        <v>86</v>
      </c>
      <c r="M92" s="219" t="s">
        <v>729</v>
      </c>
      <c r="N92" s="219" t="s">
        <v>505</v>
      </c>
      <c r="O92" s="219" t="s">
        <v>367</v>
      </c>
      <c r="P92" s="219" t="s">
        <v>730</v>
      </c>
      <c r="Q92" s="219" t="s">
        <v>33</v>
      </c>
      <c r="R92" s="220">
        <v>46</v>
      </c>
      <c r="S92" s="220">
        <v>42</v>
      </c>
      <c r="T92" s="220">
        <v>3</v>
      </c>
      <c r="U92" s="220">
        <v>6</v>
      </c>
      <c r="V92" s="100"/>
      <c r="W92" s="221">
        <v>86</v>
      </c>
      <c r="X92" s="222" t="s">
        <v>726</v>
      </c>
      <c r="Y92" s="222" t="s">
        <v>505</v>
      </c>
      <c r="Z92" s="222" t="s">
        <v>367</v>
      </c>
      <c r="AA92" s="222" t="s">
        <v>727</v>
      </c>
      <c r="AB92" s="222" t="s">
        <v>25</v>
      </c>
      <c r="AC92" s="223">
        <v>74</v>
      </c>
      <c r="AD92" s="223">
        <v>66</v>
      </c>
      <c r="AE92" s="118">
        <v>4</v>
      </c>
      <c r="AF92" s="224">
        <v>4</v>
      </c>
      <c r="AG92" s="225"/>
      <c r="AH92" s="226">
        <v>86</v>
      </c>
      <c r="AI92" s="222" t="s">
        <v>726</v>
      </c>
      <c r="AJ92" s="222" t="s">
        <v>505</v>
      </c>
      <c r="AK92" s="222" t="s">
        <v>367</v>
      </c>
      <c r="AL92" s="222" t="s">
        <v>727</v>
      </c>
      <c r="AM92" s="222" t="s">
        <v>25</v>
      </c>
      <c r="AN92" s="333">
        <v>76</v>
      </c>
      <c r="AO92" s="333">
        <v>68</v>
      </c>
      <c r="AP92" s="118">
        <v>3</v>
      </c>
      <c r="AQ92" s="118">
        <v>5</v>
      </c>
    </row>
    <row r="93" spans="1:43" ht="14.5">
      <c r="A93" s="215">
        <v>87</v>
      </c>
      <c r="B93" s="216" t="s">
        <v>731</v>
      </c>
      <c r="C93" s="216" t="s">
        <v>505</v>
      </c>
      <c r="D93" s="216" t="s">
        <v>463</v>
      </c>
      <c r="E93" s="216" t="s">
        <v>732</v>
      </c>
      <c r="F93" s="216" t="s">
        <v>36</v>
      </c>
      <c r="G93" s="217">
        <v>23</v>
      </c>
      <c r="H93" s="217">
        <v>37</v>
      </c>
      <c r="I93" s="217" t="s">
        <v>26</v>
      </c>
      <c r="J93" s="217">
        <v>3</v>
      </c>
      <c r="L93" s="218">
        <v>87</v>
      </c>
      <c r="M93" s="219" t="s">
        <v>733</v>
      </c>
      <c r="N93" s="219" t="s">
        <v>505</v>
      </c>
      <c r="O93" s="219" t="s">
        <v>367</v>
      </c>
      <c r="P93" s="219" t="s">
        <v>530</v>
      </c>
      <c r="Q93" s="219" t="s">
        <v>27</v>
      </c>
      <c r="R93" s="220">
        <v>109</v>
      </c>
      <c r="S93" s="220">
        <v>106</v>
      </c>
      <c r="T93" s="220">
        <v>4</v>
      </c>
      <c r="U93" s="220">
        <v>6</v>
      </c>
      <c r="V93" s="100"/>
      <c r="W93" s="221">
        <v>87</v>
      </c>
      <c r="X93" s="222" t="s">
        <v>729</v>
      </c>
      <c r="Y93" s="222" t="s">
        <v>505</v>
      </c>
      <c r="Z93" s="222" t="s">
        <v>367</v>
      </c>
      <c r="AA93" s="222" t="s">
        <v>730</v>
      </c>
      <c r="AB93" s="222" t="s">
        <v>33</v>
      </c>
      <c r="AC93" s="223">
        <v>55</v>
      </c>
      <c r="AD93" s="223">
        <v>59</v>
      </c>
      <c r="AE93" s="118">
        <v>3</v>
      </c>
      <c r="AF93" s="224">
        <v>6</v>
      </c>
      <c r="AG93" s="225"/>
      <c r="AH93" s="226">
        <v>87</v>
      </c>
      <c r="AI93" s="222" t="s">
        <v>729</v>
      </c>
      <c r="AJ93" s="222" t="s">
        <v>505</v>
      </c>
      <c r="AK93" s="222" t="s">
        <v>367</v>
      </c>
      <c r="AL93" s="222" t="s">
        <v>730</v>
      </c>
      <c r="AM93" s="222" t="s">
        <v>33</v>
      </c>
      <c r="AN93" s="333">
        <v>58</v>
      </c>
      <c r="AO93" s="333">
        <v>60</v>
      </c>
      <c r="AP93" s="118">
        <v>4</v>
      </c>
      <c r="AQ93" s="118">
        <v>5</v>
      </c>
    </row>
    <row r="94" spans="1:43" ht="14.5">
      <c r="A94" s="215">
        <v>88</v>
      </c>
      <c r="B94" s="216" t="s">
        <v>734</v>
      </c>
      <c r="C94" s="216" t="s">
        <v>505</v>
      </c>
      <c r="D94" s="216" t="s">
        <v>463</v>
      </c>
      <c r="E94" s="216" t="s">
        <v>735</v>
      </c>
      <c r="F94" s="216" t="s">
        <v>36</v>
      </c>
      <c r="G94" s="217">
        <v>39</v>
      </c>
      <c r="H94" s="217">
        <v>39</v>
      </c>
      <c r="I94" s="217">
        <v>2</v>
      </c>
      <c r="J94" s="217">
        <v>4</v>
      </c>
      <c r="L94" s="218">
        <v>88</v>
      </c>
      <c r="M94" s="219" t="s">
        <v>736</v>
      </c>
      <c r="N94" s="219" t="s">
        <v>505</v>
      </c>
      <c r="O94" s="219" t="s">
        <v>367</v>
      </c>
      <c r="P94" s="219" t="s">
        <v>635</v>
      </c>
      <c r="Q94" s="219" t="s">
        <v>32</v>
      </c>
      <c r="R94" s="220">
        <v>31</v>
      </c>
      <c r="S94" s="220">
        <v>48</v>
      </c>
      <c r="T94" s="220">
        <v>4</v>
      </c>
      <c r="U94" s="220">
        <v>3</v>
      </c>
      <c r="V94" s="100"/>
      <c r="W94" s="221">
        <v>88</v>
      </c>
      <c r="X94" s="222" t="s">
        <v>733</v>
      </c>
      <c r="Y94" s="222" t="s">
        <v>505</v>
      </c>
      <c r="Z94" s="222" t="s">
        <v>367</v>
      </c>
      <c r="AA94" s="222" t="s">
        <v>530</v>
      </c>
      <c r="AB94" s="222" t="s">
        <v>27</v>
      </c>
      <c r="AC94" s="223">
        <v>122</v>
      </c>
      <c r="AD94" s="223">
        <v>106</v>
      </c>
      <c r="AE94" s="118">
        <v>4</v>
      </c>
      <c r="AF94" s="224">
        <v>7</v>
      </c>
      <c r="AG94" s="225"/>
      <c r="AH94" s="226">
        <v>88</v>
      </c>
      <c r="AI94" s="222" t="s">
        <v>733</v>
      </c>
      <c r="AJ94" s="222" t="s">
        <v>505</v>
      </c>
      <c r="AK94" s="222" t="s">
        <v>367</v>
      </c>
      <c r="AL94" s="222" t="s">
        <v>530</v>
      </c>
      <c r="AM94" s="222" t="s">
        <v>27</v>
      </c>
      <c r="AN94" s="333">
        <v>135</v>
      </c>
      <c r="AO94" s="333">
        <v>106</v>
      </c>
      <c r="AP94" s="118">
        <v>4</v>
      </c>
      <c r="AQ94" s="118">
        <v>7</v>
      </c>
    </row>
    <row r="95" spans="1:43" ht="14.5">
      <c r="A95" s="215">
        <v>89</v>
      </c>
      <c r="B95" s="216" t="s">
        <v>737</v>
      </c>
      <c r="C95" s="216" t="s">
        <v>505</v>
      </c>
      <c r="D95" s="216" t="s">
        <v>463</v>
      </c>
      <c r="E95" s="216" t="s">
        <v>604</v>
      </c>
      <c r="F95" s="216" t="s">
        <v>36</v>
      </c>
      <c r="G95" s="217">
        <v>204</v>
      </c>
      <c r="H95" s="217">
        <v>200</v>
      </c>
      <c r="I95" s="217">
        <v>4</v>
      </c>
      <c r="J95" s="217">
        <v>11</v>
      </c>
      <c r="L95" s="218">
        <v>89</v>
      </c>
      <c r="M95" s="219" t="s">
        <v>738</v>
      </c>
      <c r="N95" s="219" t="s">
        <v>505</v>
      </c>
      <c r="O95" s="219" t="s">
        <v>367</v>
      </c>
      <c r="P95" s="219" t="s">
        <v>569</v>
      </c>
      <c r="Q95" s="219" t="s">
        <v>39</v>
      </c>
      <c r="R95" s="220">
        <v>125</v>
      </c>
      <c r="S95" s="220">
        <v>98</v>
      </c>
      <c r="T95" s="220">
        <v>6</v>
      </c>
      <c r="U95" s="220">
        <v>9</v>
      </c>
      <c r="V95" s="100"/>
      <c r="W95" s="221">
        <v>89</v>
      </c>
      <c r="X95" s="222" t="s">
        <v>736</v>
      </c>
      <c r="Y95" s="222" t="s">
        <v>505</v>
      </c>
      <c r="Z95" s="222" t="s">
        <v>367</v>
      </c>
      <c r="AA95" s="222" t="s">
        <v>635</v>
      </c>
      <c r="AB95" s="222" t="s">
        <v>32</v>
      </c>
      <c r="AC95" s="223">
        <v>35</v>
      </c>
      <c r="AD95" s="223">
        <v>45</v>
      </c>
      <c r="AE95" s="118">
        <v>4</v>
      </c>
      <c r="AF95" s="224">
        <v>3</v>
      </c>
      <c r="AG95" s="225"/>
      <c r="AH95" s="226">
        <v>89</v>
      </c>
      <c r="AI95" s="222" t="s">
        <v>736</v>
      </c>
      <c r="AJ95" s="222" t="s">
        <v>505</v>
      </c>
      <c r="AK95" s="222" t="s">
        <v>367</v>
      </c>
      <c r="AL95" s="222" t="s">
        <v>635</v>
      </c>
      <c r="AM95" s="222" t="s">
        <v>32</v>
      </c>
      <c r="AN95" s="333">
        <v>36</v>
      </c>
      <c r="AO95" s="333">
        <v>42</v>
      </c>
      <c r="AP95" s="118">
        <v>5</v>
      </c>
      <c r="AQ95" s="118">
        <v>2</v>
      </c>
    </row>
    <row r="96" spans="1:43" ht="14.5">
      <c r="A96" s="215">
        <v>90</v>
      </c>
      <c r="B96" s="216" t="s">
        <v>739</v>
      </c>
      <c r="C96" s="216" t="s">
        <v>505</v>
      </c>
      <c r="D96" s="216" t="s">
        <v>463</v>
      </c>
      <c r="E96" s="216" t="s">
        <v>740</v>
      </c>
      <c r="F96" s="216" t="s">
        <v>36</v>
      </c>
      <c r="G96" s="217">
        <v>56</v>
      </c>
      <c r="H96" s="217">
        <v>36</v>
      </c>
      <c r="I96" s="217">
        <v>2</v>
      </c>
      <c r="J96" s="217">
        <v>6</v>
      </c>
      <c r="L96" s="218">
        <v>90</v>
      </c>
      <c r="M96" s="219" t="s">
        <v>741</v>
      </c>
      <c r="N96" s="219" t="s">
        <v>505</v>
      </c>
      <c r="O96" s="219" t="s">
        <v>367</v>
      </c>
      <c r="P96" s="219" t="s">
        <v>742</v>
      </c>
      <c r="Q96" s="219" t="s">
        <v>31</v>
      </c>
      <c r="R96" s="220">
        <v>32</v>
      </c>
      <c r="S96" s="220">
        <v>31</v>
      </c>
      <c r="T96" s="220">
        <v>3</v>
      </c>
      <c r="U96" s="220">
        <v>4</v>
      </c>
      <c r="V96" s="100"/>
      <c r="W96" s="221">
        <v>90</v>
      </c>
      <c r="X96" s="222" t="s">
        <v>738</v>
      </c>
      <c r="Y96" s="222" t="s">
        <v>505</v>
      </c>
      <c r="Z96" s="222" t="s">
        <v>367</v>
      </c>
      <c r="AA96" s="222" t="s">
        <v>569</v>
      </c>
      <c r="AB96" s="222" t="s">
        <v>39</v>
      </c>
      <c r="AC96" s="223">
        <v>126</v>
      </c>
      <c r="AD96" s="223">
        <v>98</v>
      </c>
      <c r="AE96" s="118">
        <v>5</v>
      </c>
      <c r="AF96" s="224">
        <v>9</v>
      </c>
      <c r="AG96" s="225"/>
      <c r="AH96" s="226">
        <v>90</v>
      </c>
      <c r="AI96" s="222" t="s">
        <v>738</v>
      </c>
      <c r="AJ96" s="222" t="s">
        <v>505</v>
      </c>
      <c r="AK96" s="222" t="s">
        <v>367</v>
      </c>
      <c r="AL96" s="222" t="s">
        <v>569</v>
      </c>
      <c r="AM96" s="222" t="s">
        <v>39</v>
      </c>
      <c r="AN96" s="333">
        <v>128</v>
      </c>
      <c r="AO96" s="333">
        <v>103</v>
      </c>
      <c r="AP96" s="118">
        <v>5</v>
      </c>
      <c r="AQ96" s="118">
        <v>9</v>
      </c>
    </row>
    <row r="97" spans="1:43" ht="14.5">
      <c r="A97" s="215">
        <v>91</v>
      </c>
      <c r="B97" s="216" t="s">
        <v>743</v>
      </c>
      <c r="C97" s="216" t="s">
        <v>505</v>
      </c>
      <c r="D97" s="216" t="s">
        <v>463</v>
      </c>
      <c r="E97" s="216" t="s">
        <v>744</v>
      </c>
      <c r="F97" s="216" t="s">
        <v>29</v>
      </c>
      <c r="G97" s="217">
        <v>38</v>
      </c>
      <c r="H97" s="217">
        <v>32</v>
      </c>
      <c r="I97" s="217" t="s">
        <v>26</v>
      </c>
      <c r="J97" s="217">
        <v>8</v>
      </c>
      <c r="L97" s="218">
        <v>91</v>
      </c>
      <c r="M97" s="219" t="s">
        <v>745</v>
      </c>
      <c r="N97" s="219" t="s">
        <v>505</v>
      </c>
      <c r="O97" s="219" t="s">
        <v>367</v>
      </c>
      <c r="P97" s="219" t="s">
        <v>708</v>
      </c>
      <c r="Q97" s="219" t="s">
        <v>33</v>
      </c>
      <c r="R97" s="220">
        <v>32</v>
      </c>
      <c r="S97" s="220">
        <v>15</v>
      </c>
      <c r="T97" s="220">
        <v>2</v>
      </c>
      <c r="U97" s="220">
        <v>5</v>
      </c>
      <c r="V97" s="100"/>
      <c r="W97" s="221">
        <v>91</v>
      </c>
      <c r="X97" s="222" t="s">
        <v>741</v>
      </c>
      <c r="Y97" s="222" t="s">
        <v>505</v>
      </c>
      <c r="Z97" s="222" t="s">
        <v>367</v>
      </c>
      <c r="AA97" s="222" t="s">
        <v>742</v>
      </c>
      <c r="AB97" s="222" t="s">
        <v>31</v>
      </c>
      <c r="AC97" s="223">
        <v>34</v>
      </c>
      <c r="AD97" s="223">
        <v>29</v>
      </c>
      <c r="AE97" s="118">
        <v>3</v>
      </c>
      <c r="AF97" s="224">
        <v>4</v>
      </c>
      <c r="AG97" s="225"/>
      <c r="AH97" s="226">
        <v>91</v>
      </c>
      <c r="AI97" s="222" t="s">
        <v>741</v>
      </c>
      <c r="AJ97" s="222" t="s">
        <v>505</v>
      </c>
      <c r="AK97" s="222" t="s">
        <v>367</v>
      </c>
      <c r="AL97" s="222" t="s">
        <v>742</v>
      </c>
      <c r="AM97" s="222" t="s">
        <v>31</v>
      </c>
      <c r="AN97" s="333">
        <v>32</v>
      </c>
      <c r="AO97" s="333">
        <v>25</v>
      </c>
      <c r="AP97" s="118">
        <v>4</v>
      </c>
      <c r="AQ97" s="118">
        <v>4</v>
      </c>
    </row>
    <row r="98" spans="1:43" ht="14.5">
      <c r="A98" s="215">
        <v>92</v>
      </c>
      <c r="B98" s="216" t="s">
        <v>746</v>
      </c>
      <c r="C98" s="216" t="s">
        <v>505</v>
      </c>
      <c r="D98" s="216" t="s">
        <v>463</v>
      </c>
      <c r="E98" s="216" t="s">
        <v>665</v>
      </c>
      <c r="F98" s="216" t="s">
        <v>29</v>
      </c>
      <c r="G98" s="217">
        <v>66</v>
      </c>
      <c r="H98" s="217">
        <v>73</v>
      </c>
      <c r="I98" s="217">
        <v>3</v>
      </c>
      <c r="J98" s="217">
        <v>6</v>
      </c>
      <c r="L98" s="218">
        <v>92</v>
      </c>
      <c r="M98" s="219" t="s">
        <v>747</v>
      </c>
      <c r="N98" s="219" t="s">
        <v>505</v>
      </c>
      <c r="O98" s="219" t="s">
        <v>367</v>
      </c>
      <c r="P98" s="219" t="s">
        <v>648</v>
      </c>
      <c r="Q98" s="219" t="s">
        <v>32</v>
      </c>
      <c r="R98" s="220">
        <v>82</v>
      </c>
      <c r="S98" s="220">
        <v>59</v>
      </c>
      <c r="T98" s="220">
        <v>3</v>
      </c>
      <c r="U98" s="220">
        <v>6</v>
      </c>
      <c r="V98" s="100"/>
      <c r="W98" s="221">
        <v>92</v>
      </c>
      <c r="X98" s="222" t="s">
        <v>745</v>
      </c>
      <c r="Y98" s="222" t="s">
        <v>505</v>
      </c>
      <c r="Z98" s="222" t="s">
        <v>367</v>
      </c>
      <c r="AA98" s="222" t="s">
        <v>708</v>
      </c>
      <c r="AB98" s="222" t="s">
        <v>33</v>
      </c>
      <c r="AC98" s="223">
        <v>34</v>
      </c>
      <c r="AD98" s="223">
        <v>18</v>
      </c>
      <c r="AE98" s="118">
        <v>2</v>
      </c>
      <c r="AF98" s="224">
        <v>5</v>
      </c>
      <c r="AG98" s="225"/>
      <c r="AH98" s="226">
        <v>92</v>
      </c>
      <c r="AI98" s="222" t="s">
        <v>745</v>
      </c>
      <c r="AJ98" s="222" t="s">
        <v>505</v>
      </c>
      <c r="AK98" s="222" t="s">
        <v>367</v>
      </c>
      <c r="AL98" s="222" t="s">
        <v>708</v>
      </c>
      <c r="AM98" s="222" t="s">
        <v>33</v>
      </c>
      <c r="AN98" s="333">
        <v>29</v>
      </c>
      <c r="AO98" s="333">
        <v>18</v>
      </c>
      <c r="AP98" s="118">
        <v>2</v>
      </c>
      <c r="AQ98" s="118">
        <v>6</v>
      </c>
    </row>
    <row r="99" spans="1:43" ht="14.5">
      <c r="A99" s="215">
        <v>93</v>
      </c>
      <c r="B99" s="216" t="s">
        <v>748</v>
      </c>
      <c r="C99" s="216" t="s">
        <v>505</v>
      </c>
      <c r="D99" s="216" t="s">
        <v>463</v>
      </c>
      <c r="E99" s="216" t="s">
        <v>552</v>
      </c>
      <c r="F99" s="216" t="s">
        <v>29</v>
      </c>
      <c r="G99" s="217">
        <v>52</v>
      </c>
      <c r="H99" s="217">
        <v>35</v>
      </c>
      <c r="I99" s="217">
        <v>3</v>
      </c>
      <c r="J99" s="217">
        <v>5</v>
      </c>
      <c r="L99" s="218">
        <v>93</v>
      </c>
      <c r="M99" s="219" t="s">
        <v>749</v>
      </c>
      <c r="N99" s="219" t="s">
        <v>505</v>
      </c>
      <c r="O99" s="219" t="s">
        <v>367</v>
      </c>
      <c r="P99" s="219" t="s">
        <v>507</v>
      </c>
      <c r="Q99" s="219" t="s">
        <v>25</v>
      </c>
      <c r="R99" s="220">
        <v>103</v>
      </c>
      <c r="S99" s="220">
        <v>66</v>
      </c>
      <c r="T99" s="220">
        <v>3</v>
      </c>
      <c r="U99" s="220">
        <v>6</v>
      </c>
      <c r="V99" s="100"/>
      <c r="W99" s="221">
        <v>93</v>
      </c>
      <c r="X99" s="222" t="s">
        <v>747</v>
      </c>
      <c r="Y99" s="222" t="s">
        <v>505</v>
      </c>
      <c r="Z99" s="222" t="s">
        <v>367</v>
      </c>
      <c r="AA99" s="222" t="s">
        <v>648</v>
      </c>
      <c r="AB99" s="222" t="s">
        <v>32</v>
      </c>
      <c r="AC99" s="223">
        <v>83</v>
      </c>
      <c r="AD99" s="223">
        <v>75</v>
      </c>
      <c r="AE99" s="118">
        <v>3</v>
      </c>
      <c r="AF99" s="224">
        <v>6</v>
      </c>
      <c r="AG99" s="225"/>
      <c r="AH99" s="226">
        <v>93</v>
      </c>
      <c r="AI99" s="222" t="s">
        <v>747</v>
      </c>
      <c r="AJ99" s="222" t="s">
        <v>505</v>
      </c>
      <c r="AK99" s="222" t="s">
        <v>367</v>
      </c>
      <c r="AL99" s="222" t="s">
        <v>648</v>
      </c>
      <c r="AM99" s="222" t="s">
        <v>32</v>
      </c>
      <c r="AN99" s="333">
        <v>92</v>
      </c>
      <c r="AO99" s="333">
        <v>82</v>
      </c>
      <c r="AP99" s="118">
        <v>3</v>
      </c>
      <c r="AQ99" s="118">
        <v>6</v>
      </c>
    </row>
    <row r="100" spans="1:43" ht="14.5">
      <c r="A100" s="215">
        <v>94</v>
      </c>
      <c r="B100" s="216" t="s">
        <v>750</v>
      </c>
      <c r="C100" s="216" t="s">
        <v>505</v>
      </c>
      <c r="D100" s="216" t="s">
        <v>463</v>
      </c>
      <c r="E100" s="216" t="s">
        <v>614</v>
      </c>
      <c r="F100" s="216" t="s">
        <v>29</v>
      </c>
      <c r="G100" s="217">
        <v>59</v>
      </c>
      <c r="H100" s="217">
        <v>42</v>
      </c>
      <c r="I100" s="217">
        <v>4</v>
      </c>
      <c r="J100" s="217">
        <v>5</v>
      </c>
      <c r="L100" s="218">
        <v>94</v>
      </c>
      <c r="M100" s="219" t="s">
        <v>751</v>
      </c>
      <c r="N100" s="219" t="s">
        <v>505</v>
      </c>
      <c r="O100" s="219" t="s">
        <v>367</v>
      </c>
      <c r="P100" s="219" t="s">
        <v>520</v>
      </c>
      <c r="Q100" s="219" t="s">
        <v>27</v>
      </c>
      <c r="R100" s="220">
        <v>97</v>
      </c>
      <c r="S100" s="220">
        <v>90</v>
      </c>
      <c r="T100" s="220">
        <v>4</v>
      </c>
      <c r="U100" s="220">
        <v>3</v>
      </c>
      <c r="V100" s="100"/>
      <c r="W100" s="221">
        <v>94</v>
      </c>
      <c r="X100" s="222" t="s">
        <v>749</v>
      </c>
      <c r="Y100" s="222" t="s">
        <v>505</v>
      </c>
      <c r="Z100" s="222" t="s">
        <v>367</v>
      </c>
      <c r="AA100" s="222" t="s">
        <v>507</v>
      </c>
      <c r="AB100" s="222" t="s">
        <v>25</v>
      </c>
      <c r="AC100" s="223">
        <v>105</v>
      </c>
      <c r="AD100" s="223">
        <v>75</v>
      </c>
      <c r="AE100" s="118">
        <v>3</v>
      </c>
      <c r="AF100" s="224">
        <v>6</v>
      </c>
      <c r="AG100" s="225"/>
      <c r="AH100" s="226">
        <v>94</v>
      </c>
      <c r="AI100" s="222" t="s">
        <v>749</v>
      </c>
      <c r="AJ100" s="222" t="s">
        <v>505</v>
      </c>
      <c r="AK100" s="222" t="s">
        <v>367</v>
      </c>
      <c r="AL100" s="222" t="s">
        <v>507</v>
      </c>
      <c r="AM100" s="222" t="s">
        <v>25</v>
      </c>
      <c r="AN100" s="333">
        <v>108</v>
      </c>
      <c r="AO100" s="333">
        <v>89</v>
      </c>
      <c r="AP100" s="118">
        <v>3</v>
      </c>
      <c r="AQ100" s="118">
        <v>5</v>
      </c>
    </row>
    <row r="101" spans="1:43" ht="14.5">
      <c r="A101" s="215">
        <v>95</v>
      </c>
      <c r="B101" s="216" t="s">
        <v>752</v>
      </c>
      <c r="C101" s="216" t="s">
        <v>505</v>
      </c>
      <c r="D101" s="216" t="s">
        <v>463</v>
      </c>
      <c r="E101" s="216" t="s">
        <v>29</v>
      </c>
      <c r="F101" s="216" t="s">
        <v>29</v>
      </c>
      <c r="G101" s="217">
        <v>78</v>
      </c>
      <c r="H101" s="217">
        <v>91</v>
      </c>
      <c r="I101" s="217">
        <v>4</v>
      </c>
      <c r="J101" s="217">
        <v>4</v>
      </c>
      <c r="L101" s="218">
        <v>95</v>
      </c>
      <c r="M101" s="219" t="s">
        <v>753</v>
      </c>
      <c r="N101" s="219" t="s">
        <v>505</v>
      </c>
      <c r="O101" s="219" t="s">
        <v>367</v>
      </c>
      <c r="P101" s="219" t="s">
        <v>754</v>
      </c>
      <c r="Q101" s="219" t="s">
        <v>31</v>
      </c>
      <c r="R101" s="220">
        <v>71</v>
      </c>
      <c r="S101" s="220">
        <v>67</v>
      </c>
      <c r="T101" s="220">
        <v>4</v>
      </c>
      <c r="U101" s="220">
        <v>4</v>
      </c>
      <c r="V101" s="100"/>
      <c r="W101" s="221">
        <v>95</v>
      </c>
      <c r="X101" s="222" t="s">
        <v>751</v>
      </c>
      <c r="Y101" s="222" t="s">
        <v>505</v>
      </c>
      <c r="Z101" s="222" t="s">
        <v>367</v>
      </c>
      <c r="AA101" s="222" t="s">
        <v>520</v>
      </c>
      <c r="AB101" s="222" t="s">
        <v>27</v>
      </c>
      <c r="AC101" s="223">
        <v>97</v>
      </c>
      <c r="AD101" s="223">
        <v>86</v>
      </c>
      <c r="AE101" s="118">
        <v>4</v>
      </c>
      <c r="AF101" s="224">
        <v>4</v>
      </c>
      <c r="AG101" s="225"/>
      <c r="AH101" s="226">
        <v>95</v>
      </c>
      <c r="AI101" s="222" t="s">
        <v>751</v>
      </c>
      <c r="AJ101" s="222" t="s">
        <v>505</v>
      </c>
      <c r="AK101" s="222" t="s">
        <v>367</v>
      </c>
      <c r="AL101" s="222" t="s">
        <v>520</v>
      </c>
      <c r="AM101" s="222" t="s">
        <v>27</v>
      </c>
      <c r="AN101" s="333">
        <v>90</v>
      </c>
      <c r="AO101" s="333">
        <v>87</v>
      </c>
      <c r="AP101" s="118">
        <v>4</v>
      </c>
      <c r="AQ101" s="118">
        <v>4</v>
      </c>
    </row>
    <row r="102" spans="1:43" ht="14.5">
      <c r="A102" s="215">
        <v>96</v>
      </c>
      <c r="B102" s="216" t="s">
        <v>755</v>
      </c>
      <c r="C102" s="216" t="s">
        <v>505</v>
      </c>
      <c r="D102" s="216" t="s">
        <v>463</v>
      </c>
      <c r="E102" s="216" t="s">
        <v>756</v>
      </c>
      <c r="F102" s="216" t="s">
        <v>29</v>
      </c>
      <c r="G102" s="217">
        <v>33</v>
      </c>
      <c r="H102" s="217">
        <v>44</v>
      </c>
      <c r="I102" s="217">
        <v>3</v>
      </c>
      <c r="J102" s="217">
        <v>5</v>
      </c>
      <c r="L102" s="218">
        <v>96</v>
      </c>
      <c r="M102" s="219" t="s">
        <v>757</v>
      </c>
      <c r="N102" s="219" t="s">
        <v>505</v>
      </c>
      <c r="O102" s="219" t="s">
        <v>367</v>
      </c>
      <c r="P102" s="219" t="s">
        <v>695</v>
      </c>
      <c r="Q102" s="219" t="s">
        <v>38</v>
      </c>
      <c r="R102" s="220">
        <v>56</v>
      </c>
      <c r="S102" s="220">
        <v>46</v>
      </c>
      <c r="T102" s="220">
        <v>2</v>
      </c>
      <c r="U102" s="220">
        <v>6</v>
      </c>
      <c r="V102" s="100"/>
      <c r="W102" s="221">
        <v>96</v>
      </c>
      <c r="X102" s="222" t="s">
        <v>753</v>
      </c>
      <c r="Y102" s="222" t="s">
        <v>505</v>
      </c>
      <c r="Z102" s="222" t="s">
        <v>367</v>
      </c>
      <c r="AA102" s="222" t="s">
        <v>754</v>
      </c>
      <c r="AB102" s="222" t="s">
        <v>31</v>
      </c>
      <c r="AC102" s="223">
        <v>75</v>
      </c>
      <c r="AD102" s="223">
        <v>71</v>
      </c>
      <c r="AE102" s="118">
        <v>4</v>
      </c>
      <c r="AF102" s="224">
        <v>4</v>
      </c>
      <c r="AG102" s="225"/>
      <c r="AH102" s="226">
        <v>96</v>
      </c>
      <c r="AI102" s="222" t="s">
        <v>753</v>
      </c>
      <c r="AJ102" s="222" t="s">
        <v>505</v>
      </c>
      <c r="AK102" s="222" t="s">
        <v>367</v>
      </c>
      <c r="AL102" s="222" t="s">
        <v>754</v>
      </c>
      <c r="AM102" s="222" t="s">
        <v>31</v>
      </c>
      <c r="AN102" s="333">
        <v>72</v>
      </c>
      <c r="AO102" s="333">
        <v>74</v>
      </c>
      <c r="AP102" s="118">
        <v>4</v>
      </c>
      <c r="AQ102" s="118">
        <v>4</v>
      </c>
    </row>
    <row r="103" spans="1:43" ht="14.5">
      <c r="A103" s="215">
        <v>97</v>
      </c>
      <c r="B103" s="216" t="s">
        <v>758</v>
      </c>
      <c r="C103" s="216" t="s">
        <v>505</v>
      </c>
      <c r="D103" s="216" t="s">
        <v>463</v>
      </c>
      <c r="E103" s="216" t="s">
        <v>759</v>
      </c>
      <c r="F103" s="216" t="s">
        <v>29</v>
      </c>
      <c r="G103" s="217">
        <v>40</v>
      </c>
      <c r="H103" s="217">
        <v>48</v>
      </c>
      <c r="I103" s="217">
        <v>3</v>
      </c>
      <c r="J103" s="217">
        <v>4</v>
      </c>
      <c r="L103" s="218">
        <v>97</v>
      </c>
      <c r="M103" s="219" t="s">
        <v>760</v>
      </c>
      <c r="N103" s="219" t="s">
        <v>505</v>
      </c>
      <c r="O103" s="219" t="s">
        <v>367</v>
      </c>
      <c r="P103" s="219" t="s">
        <v>761</v>
      </c>
      <c r="Q103" s="219" t="s">
        <v>31</v>
      </c>
      <c r="R103" s="220">
        <v>58</v>
      </c>
      <c r="S103" s="220">
        <v>71</v>
      </c>
      <c r="T103" s="220">
        <v>3</v>
      </c>
      <c r="U103" s="220">
        <v>4</v>
      </c>
      <c r="V103" s="100"/>
      <c r="W103" s="221">
        <v>97</v>
      </c>
      <c r="X103" s="222" t="s">
        <v>757</v>
      </c>
      <c r="Y103" s="222" t="s">
        <v>505</v>
      </c>
      <c r="Z103" s="222" t="s">
        <v>367</v>
      </c>
      <c r="AA103" s="222" t="s">
        <v>695</v>
      </c>
      <c r="AB103" s="222" t="s">
        <v>38</v>
      </c>
      <c r="AC103" s="223">
        <v>62</v>
      </c>
      <c r="AD103" s="223">
        <v>49</v>
      </c>
      <c r="AE103" s="118">
        <v>2</v>
      </c>
      <c r="AF103" s="224">
        <v>6</v>
      </c>
      <c r="AG103" s="225"/>
      <c r="AH103" s="226">
        <v>97</v>
      </c>
      <c r="AI103" s="222" t="s">
        <v>757</v>
      </c>
      <c r="AJ103" s="222" t="s">
        <v>505</v>
      </c>
      <c r="AK103" s="222" t="s">
        <v>367</v>
      </c>
      <c r="AL103" s="222" t="s">
        <v>695</v>
      </c>
      <c r="AM103" s="222" t="s">
        <v>38</v>
      </c>
      <c r="AN103" s="333">
        <v>65</v>
      </c>
      <c r="AO103" s="333">
        <v>50</v>
      </c>
      <c r="AP103" s="118">
        <v>2</v>
      </c>
      <c r="AQ103" s="118">
        <v>5</v>
      </c>
    </row>
    <row r="104" spans="1:43" ht="14.5">
      <c r="A104" s="215">
        <v>98</v>
      </c>
      <c r="B104" s="216" t="s">
        <v>691</v>
      </c>
      <c r="C104" s="216" t="s">
        <v>505</v>
      </c>
      <c r="D104" s="216" t="s">
        <v>463</v>
      </c>
      <c r="E104" s="216" t="s">
        <v>762</v>
      </c>
      <c r="F104" s="216" t="s">
        <v>35</v>
      </c>
      <c r="G104" s="217">
        <v>33</v>
      </c>
      <c r="H104" s="217">
        <v>31</v>
      </c>
      <c r="I104" s="217">
        <v>1</v>
      </c>
      <c r="J104" s="217">
        <v>7</v>
      </c>
      <c r="L104" s="218">
        <v>98</v>
      </c>
      <c r="M104" s="219" t="s">
        <v>763</v>
      </c>
      <c r="N104" s="219" t="s">
        <v>505</v>
      </c>
      <c r="O104" s="219" t="s">
        <v>367</v>
      </c>
      <c r="P104" s="219" t="s">
        <v>764</v>
      </c>
      <c r="Q104" s="219" t="s">
        <v>25</v>
      </c>
      <c r="R104" s="220">
        <v>49</v>
      </c>
      <c r="S104" s="220">
        <v>52</v>
      </c>
      <c r="T104" s="220">
        <v>2</v>
      </c>
      <c r="U104" s="220">
        <v>5</v>
      </c>
      <c r="V104" s="100"/>
      <c r="W104" s="221">
        <v>98</v>
      </c>
      <c r="X104" s="222" t="s">
        <v>760</v>
      </c>
      <c r="Y104" s="222" t="s">
        <v>505</v>
      </c>
      <c r="Z104" s="222" t="s">
        <v>367</v>
      </c>
      <c r="AA104" s="222" t="s">
        <v>761</v>
      </c>
      <c r="AB104" s="222" t="s">
        <v>31</v>
      </c>
      <c r="AC104" s="223">
        <v>56</v>
      </c>
      <c r="AD104" s="223">
        <v>64</v>
      </c>
      <c r="AE104" s="118">
        <v>3</v>
      </c>
      <c r="AF104" s="224">
        <v>4</v>
      </c>
      <c r="AG104" s="225"/>
      <c r="AH104" s="226">
        <v>98</v>
      </c>
      <c r="AI104" s="222" t="s">
        <v>760</v>
      </c>
      <c r="AJ104" s="222" t="s">
        <v>505</v>
      </c>
      <c r="AK104" s="222" t="s">
        <v>367</v>
      </c>
      <c r="AL104" s="222" t="s">
        <v>761</v>
      </c>
      <c r="AM104" s="222" t="s">
        <v>31</v>
      </c>
      <c r="AN104" s="333">
        <v>61</v>
      </c>
      <c r="AO104" s="333">
        <v>64</v>
      </c>
      <c r="AP104" s="118">
        <v>4</v>
      </c>
      <c r="AQ104" s="118">
        <v>3</v>
      </c>
    </row>
    <row r="105" spans="1:43" ht="14.5">
      <c r="A105" s="215">
        <v>99</v>
      </c>
      <c r="B105" s="216" t="s">
        <v>765</v>
      </c>
      <c r="C105" s="216" t="s">
        <v>505</v>
      </c>
      <c r="D105" s="216" t="s">
        <v>463</v>
      </c>
      <c r="E105" s="216" t="s">
        <v>512</v>
      </c>
      <c r="F105" s="216" t="s">
        <v>35</v>
      </c>
      <c r="G105" s="217">
        <v>72</v>
      </c>
      <c r="H105" s="217">
        <v>61</v>
      </c>
      <c r="I105" s="217">
        <v>3</v>
      </c>
      <c r="J105" s="217">
        <v>5</v>
      </c>
      <c r="L105" s="218">
        <v>99</v>
      </c>
      <c r="M105" s="219" t="s">
        <v>766</v>
      </c>
      <c r="N105" s="219" t="s">
        <v>505</v>
      </c>
      <c r="O105" s="219" t="s">
        <v>367</v>
      </c>
      <c r="P105" s="219" t="s">
        <v>490</v>
      </c>
      <c r="Q105" s="219" t="s">
        <v>33</v>
      </c>
      <c r="R105" s="220">
        <v>86</v>
      </c>
      <c r="S105" s="220">
        <v>84</v>
      </c>
      <c r="T105" s="220">
        <v>4</v>
      </c>
      <c r="U105" s="220">
        <v>5</v>
      </c>
      <c r="V105" s="100"/>
      <c r="W105" s="221">
        <v>99</v>
      </c>
      <c r="X105" s="222" t="s">
        <v>763</v>
      </c>
      <c r="Y105" s="222" t="s">
        <v>505</v>
      </c>
      <c r="Z105" s="222" t="s">
        <v>367</v>
      </c>
      <c r="AA105" s="222" t="s">
        <v>764</v>
      </c>
      <c r="AB105" s="222" t="s">
        <v>25</v>
      </c>
      <c r="AC105" s="223">
        <v>43</v>
      </c>
      <c r="AD105" s="223">
        <v>44</v>
      </c>
      <c r="AE105" s="118">
        <v>2</v>
      </c>
      <c r="AF105" s="224">
        <v>5</v>
      </c>
      <c r="AG105" s="225"/>
      <c r="AH105" s="226">
        <v>99</v>
      </c>
      <c r="AI105" s="222" t="s">
        <v>763</v>
      </c>
      <c r="AJ105" s="222" t="s">
        <v>505</v>
      </c>
      <c r="AK105" s="222" t="s">
        <v>367</v>
      </c>
      <c r="AL105" s="222" t="s">
        <v>764</v>
      </c>
      <c r="AM105" s="222" t="s">
        <v>25</v>
      </c>
      <c r="AN105" s="333">
        <v>40</v>
      </c>
      <c r="AO105" s="333">
        <v>38</v>
      </c>
      <c r="AP105" s="118">
        <v>3</v>
      </c>
      <c r="AQ105" s="118">
        <v>4</v>
      </c>
    </row>
    <row r="106" spans="1:43" ht="14.5">
      <c r="A106" s="215">
        <v>100</v>
      </c>
      <c r="B106" s="216" t="s">
        <v>767</v>
      </c>
      <c r="C106" s="216" t="s">
        <v>505</v>
      </c>
      <c r="D106" s="216" t="s">
        <v>463</v>
      </c>
      <c r="E106" s="216" t="s">
        <v>35</v>
      </c>
      <c r="F106" s="216" t="s">
        <v>35</v>
      </c>
      <c r="G106" s="217">
        <v>54</v>
      </c>
      <c r="H106" s="217">
        <v>53</v>
      </c>
      <c r="I106" s="217">
        <v>1</v>
      </c>
      <c r="J106" s="217">
        <v>5</v>
      </c>
      <c r="L106" s="218">
        <v>100</v>
      </c>
      <c r="M106" s="219" t="s">
        <v>768</v>
      </c>
      <c r="N106" s="219" t="s">
        <v>505</v>
      </c>
      <c r="O106" s="219" t="s">
        <v>367</v>
      </c>
      <c r="P106" s="219" t="s">
        <v>769</v>
      </c>
      <c r="Q106" s="219" t="s">
        <v>31</v>
      </c>
      <c r="R106" s="220">
        <v>38</v>
      </c>
      <c r="S106" s="220">
        <v>31</v>
      </c>
      <c r="T106" s="220">
        <v>3</v>
      </c>
      <c r="U106" s="220">
        <v>5</v>
      </c>
      <c r="V106" s="100"/>
      <c r="W106" s="221">
        <v>100</v>
      </c>
      <c r="X106" s="222" t="s">
        <v>766</v>
      </c>
      <c r="Y106" s="222" t="s">
        <v>505</v>
      </c>
      <c r="Z106" s="222" t="s">
        <v>367</v>
      </c>
      <c r="AA106" s="222" t="s">
        <v>490</v>
      </c>
      <c r="AB106" s="222" t="s">
        <v>33</v>
      </c>
      <c r="AC106" s="223">
        <v>106</v>
      </c>
      <c r="AD106" s="223">
        <v>85</v>
      </c>
      <c r="AE106" s="118">
        <v>4</v>
      </c>
      <c r="AF106" s="224">
        <v>6</v>
      </c>
      <c r="AG106" s="225"/>
      <c r="AH106" s="226">
        <v>100</v>
      </c>
      <c r="AI106" s="222" t="s">
        <v>766</v>
      </c>
      <c r="AJ106" s="222" t="s">
        <v>505</v>
      </c>
      <c r="AK106" s="222" t="s">
        <v>367</v>
      </c>
      <c r="AL106" s="222" t="s">
        <v>490</v>
      </c>
      <c r="AM106" s="222" t="s">
        <v>33</v>
      </c>
      <c r="AN106" s="333">
        <v>101</v>
      </c>
      <c r="AO106" s="333">
        <v>80</v>
      </c>
      <c r="AP106" s="118">
        <v>5</v>
      </c>
      <c r="AQ106" s="118">
        <v>5</v>
      </c>
    </row>
    <row r="107" spans="1:43" ht="14.5">
      <c r="A107" s="215">
        <v>101</v>
      </c>
      <c r="B107" s="216" t="s">
        <v>770</v>
      </c>
      <c r="C107" s="216" t="s">
        <v>505</v>
      </c>
      <c r="D107" s="216" t="s">
        <v>463</v>
      </c>
      <c r="E107" s="216" t="s">
        <v>771</v>
      </c>
      <c r="F107" s="216" t="s">
        <v>35</v>
      </c>
      <c r="G107" s="217">
        <v>60</v>
      </c>
      <c r="H107" s="217">
        <v>62</v>
      </c>
      <c r="I107" s="217">
        <v>2</v>
      </c>
      <c r="J107" s="217">
        <v>6</v>
      </c>
      <c r="L107" s="218">
        <v>101</v>
      </c>
      <c r="M107" s="219" t="s">
        <v>772</v>
      </c>
      <c r="N107" s="219" t="s">
        <v>505</v>
      </c>
      <c r="O107" s="219" t="s">
        <v>367</v>
      </c>
      <c r="P107" s="219" t="s">
        <v>773</v>
      </c>
      <c r="Q107" s="219" t="s">
        <v>31</v>
      </c>
      <c r="R107" s="220">
        <v>13</v>
      </c>
      <c r="S107" s="220">
        <v>11</v>
      </c>
      <c r="T107" s="220">
        <v>1</v>
      </c>
      <c r="U107" s="220">
        <v>5</v>
      </c>
      <c r="V107" s="100"/>
      <c r="W107" s="221">
        <v>101</v>
      </c>
      <c r="X107" s="222" t="s">
        <v>768</v>
      </c>
      <c r="Y107" s="222" t="s">
        <v>505</v>
      </c>
      <c r="Z107" s="222" t="s">
        <v>367</v>
      </c>
      <c r="AA107" s="222" t="s">
        <v>769</v>
      </c>
      <c r="AB107" s="222" t="s">
        <v>31</v>
      </c>
      <c r="AC107" s="223">
        <v>37</v>
      </c>
      <c r="AD107" s="223">
        <v>33</v>
      </c>
      <c r="AE107" s="118">
        <v>3</v>
      </c>
      <c r="AF107" s="224">
        <v>5</v>
      </c>
      <c r="AG107" s="225"/>
      <c r="AH107" s="226">
        <v>101</v>
      </c>
      <c r="AI107" s="222" t="s">
        <v>768</v>
      </c>
      <c r="AJ107" s="222" t="s">
        <v>505</v>
      </c>
      <c r="AK107" s="222" t="s">
        <v>367</v>
      </c>
      <c r="AL107" s="222" t="s">
        <v>769</v>
      </c>
      <c r="AM107" s="222" t="s">
        <v>31</v>
      </c>
      <c r="AN107" s="333">
        <v>36</v>
      </c>
      <c r="AO107" s="333">
        <v>36</v>
      </c>
      <c r="AP107" s="118">
        <v>3</v>
      </c>
      <c r="AQ107" s="118">
        <v>4</v>
      </c>
    </row>
    <row r="108" spans="1:43" ht="14.5">
      <c r="A108" s="215">
        <v>102</v>
      </c>
      <c r="B108" s="216" t="s">
        <v>774</v>
      </c>
      <c r="C108" s="216" t="s">
        <v>505</v>
      </c>
      <c r="D108" s="216" t="s">
        <v>463</v>
      </c>
      <c r="E108" s="216" t="s">
        <v>512</v>
      </c>
      <c r="F108" s="216" t="s">
        <v>35</v>
      </c>
      <c r="G108" s="217">
        <v>31</v>
      </c>
      <c r="H108" s="217">
        <v>44</v>
      </c>
      <c r="I108" s="217">
        <v>1</v>
      </c>
      <c r="J108" s="217">
        <v>5</v>
      </c>
      <c r="L108" s="218">
        <v>102</v>
      </c>
      <c r="M108" s="219" t="s">
        <v>775</v>
      </c>
      <c r="N108" s="219" t="s">
        <v>505</v>
      </c>
      <c r="O108" s="219" t="s">
        <v>367</v>
      </c>
      <c r="P108" s="219" t="s">
        <v>714</v>
      </c>
      <c r="Q108" s="219" t="s">
        <v>33</v>
      </c>
      <c r="R108" s="220">
        <v>73</v>
      </c>
      <c r="S108" s="220">
        <v>59</v>
      </c>
      <c r="T108" s="220">
        <v>3</v>
      </c>
      <c r="U108" s="220">
        <v>5</v>
      </c>
      <c r="V108" s="100"/>
      <c r="W108" s="221">
        <v>102</v>
      </c>
      <c r="X108" s="222" t="s">
        <v>772</v>
      </c>
      <c r="Y108" s="222" t="s">
        <v>505</v>
      </c>
      <c r="Z108" s="222" t="s">
        <v>367</v>
      </c>
      <c r="AA108" s="222" t="s">
        <v>773</v>
      </c>
      <c r="AB108" s="222" t="s">
        <v>31</v>
      </c>
      <c r="AC108" s="223">
        <v>17</v>
      </c>
      <c r="AD108" s="223">
        <v>13</v>
      </c>
      <c r="AE108" s="118">
        <v>1</v>
      </c>
      <c r="AF108" s="224">
        <v>5</v>
      </c>
      <c r="AG108" s="225"/>
      <c r="AH108" s="226">
        <v>102</v>
      </c>
      <c r="AI108" s="222" t="s">
        <v>772</v>
      </c>
      <c r="AJ108" s="222" t="s">
        <v>505</v>
      </c>
      <c r="AK108" s="222" t="s">
        <v>367</v>
      </c>
      <c r="AL108" s="222" t="s">
        <v>773</v>
      </c>
      <c r="AM108" s="222" t="s">
        <v>31</v>
      </c>
      <c r="AN108" s="333">
        <v>14</v>
      </c>
      <c r="AO108" s="333">
        <v>11</v>
      </c>
      <c r="AP108" s="118">
        <v>1</v>
      </c>
      <c r="AQ108" s="118">
        <v>5</v>
      </c>
    </row>
    <row r="109" spans="1:43" ht="14.5">
      <c r="A109" s="215">
        <v>103</v>
      </c>
      <c r="B109" s="216" t="s">
        <v>776</v>
      </c>
      <c r="C109" s="216" t="s">
        <v>505</v>
      </c>
      <c r="D109" s="216" t="s">
        <v>463</v>
      </c>
      <c r="E109" s="216" t="s">
        <v>35</v>
      </c>
      <c r="F109" s="216" t="s">
        <v>35</v>
      </c>
      <c r="G109" s="217">
        <v>179</v>
      </c>
      <c r="H109" s="217">
        <v>187</v>
      </c>
      <c r="I109" s="217">
        <v>6</v>
      </c>
      <c r="J109" s="217">
        <v>14</v>
      </c>
      <c r="L109" s="218">
        <v>103</v>
      </c>
      <c r="M109" s="219" t="s">
        <v>777</v>
      </c>
      <c r="N109" s="219" t="s">
        <v>505</v>
      </c>
      <c r="O109" s="219" t="s">
        <v>367</v>
      </c>
      <c r="P109" s="219" t="s">
        <v>512</v>
      </c>
      <c r="Q109" s="219" t="s">
        <v>35</v>
      </c>
      <c r="R109" s="220">
        <v>174</v>
      </c>
      <c r="S109" s="220">
        <v>152</v>
      </c>
      <c r="T109" s="220">
        <v>3</v>
      </c>
      <c r="U109" s="220">
        <v>13</v>
      </c>
      <c r="V109" s="100"/>
      <c r="W109" s="221">
        <v>103</v>
      </c>
      <c r="X109" s="222" t="s">
        <v>775</v>
      </c>
      <c r="Y109" s="222" t="s">
        <v>505</v>
      </c>
      <c r="Z109" s="222" t="s">
        <v>367</v>
      </c>
      <c r="AA109" s="222" t="s">
        <v>714</v>
      </c>
      <c r="AB109" s="222" t="s">
        <v>33</v>
      </c>
      <c r="AC109" s="223">
        <v>70</v>
      </c>
      <c r="AD109" s="223">
        <v>57</v>
      </c>
      <c r="AE109" s="118">
        <v>3</v>
      </c>
      <c r="AF109" s="224">
        <v>5</v>
      </c>
      <c r="AG109" s="225"/>
      <c r="AH109" s="226">
        <v>103</v>
      </c>
      <c r="AI109" s="222" t="s">
        <v>775</v>
      </c>
      <c r="AJ109" s="222" t="s">
        <v>505</v>
      </c>
      <c r="AK109" s="222" t="s">
        <v>367</v>
      </c>
      <c r="AL109" s="222" t="s">
        <v>714</v>
      </c>
      <c r="AM109" s="222" t="s">
        <v>33</v>
      </c>
      <c r="AN109" s="333">
        <v>65</v>
      </c>
      <c r="AO109" s="333">
        <v>48</v>
      </c>
      <c r="AP109" s="118">
        <v>3</v>
      </c>
      <c r="AQ109" s="118">
        <v>5</v>
      </c>
    </row>
    <row r="110" spans="1:43" ht="14.5">
      <c r="A110" s="215">
        <v>104</v>
      </c>
      <c r="B110" s="216" t="s">
        <v>750</v>
      </c>
      <c r="C110" s="216" t="s">
        <v>505</v>
      </c>
      <c r="D110" s="216" t="s">
        <v>463</v>
      </c>
      <c r="E110" s="216" t="s">
        <v>614</v>
      </c>
      <c r="F110" s="216" t="s">
        <v>35</v>
      </c>
      <c r="G110" s="217">
        <v>96</v>
      </c>
      <c r="H110" s="217">
        <v>73</v>
      </c>
      <c r="I110" s="217">
        <v>2</v>
      </c>
      <c r="J110" s="217">
        <v>11</v>
      </c>
      <c r="L110" s="218">
        <v>104</v>
      </c>
      <c r="M110" s="219" t="s">
        <v>778</v>
      </c>
      <c r="N110" s="219" t="s">
        <v>505</v>
      </c>
      <c r="O110" s="219" t="s">
        <v>367</v>
      </c>
      <c r="P110" s="219" t="s">
        <v>544</v>
      </c>
      <c r="Q110" s="219" t="s">
        <v>39</v>
      </c>
      <c r="R110" s="220">
        <v>180</v>
      </c>
      <c r="S110" s="220">
        <v>142</v>
      </c>
      <c r="T110" s="220">
        <v>2</v>
      </c>
      <c r="U110" s="220">
        <v>20</v>
      </c>
      <c r="V110" s="100"/>
      <c r="W110" s="221">
        <v>104</v>
      </c>
      <c r="X110" s="222" t="s">
        <v>777</v>
      </c>
      <c r="Y110" s="222" t="s">
        <v>505</v>
      </c>
      <c r="Z110" s="222" t="s">
        <v>367</v>
      </c>
      <c r="AA110" s="222" t="s">
        <v>512</v>
      </c>
      <c r="AB110" s="222" t="s">
        <v>35</v>
      </c>
      <c r="AC110" s="223">
        <v>158</v>
      </c>
      <c r="AD110" s="223">
        <v>156</v>
      </c>
      <c r="AE110" s="118">
        <v>3</v>
      </c>
      <c r="AF110" s="224">
        <v>14</v>
      </c>
      <c r="AG110" s="225"/>
      <c r="AH110" s="226">
        <v>104</v>
      </c>
      <c r="AI110" s="222" t="s">
        <v>777</v>
      </c>
      <c r="AJ110" s="222" t="s">
        <v>505</v>
      </c>
      <c r="AK110" s="222" t="s">
        <v>367</v>
      </c>
      <c r="AL110" s="222" t="s">
        <v>512</v>
      </c>
      <c r="AM110" s="222" t="s">
        <v>35</v>
      </c>
      <c r="AN110" s="333">
        <v>163</v>
      </c>
      <c r="AO110" s="333">
        <v>151</v>
      </c>
      <c r="AP110" s="118">
        <v>3</v>
      </c>
      <c r="AQ110" s="118">
        <v>13</v>
      </c>
    </row>
    <row r="111" spans="1:43" ht="14.5">
      <c r="A111" s="215">
        <v>105</v>
      </c>
      <c r="B111" s="216" t="s">
        <v>779</v>
      </c>
      <c r="C111" s="216" t="s">
        <v>505</v>
      </c>
      <c r="D111" s="216" t="s">
        <v>463</v>
      </c>
      <c r="E111" s="216" t="s">
        <v>780</v>
      </c>
      <c r="F111" s="216" t="s">
        <v>31</v>
      </c>
      <c r="G111" s="217">
        <v>70</v>
      </c>
      <c r="H111" s="217">
        <v>63</v>
      </c>
      <c r="I111" s="217">
        <v>4</v>
      </c>
      <c r="J111" s="217">
        <v>5</v>
      </c>
      <c r="L111" s="218">
        <v>105</v>
      </c>
      <c r="M111" s="219" t="s">
        <v>781</v>
      </c>
      <c r="N111" s="219" t="s">
        <v>505</v>
      </c>
      <c r="O111" s="219" t="s">
        <v>367</v>
      </c>
      <c r="P111" s="219" t="s">
        <v>782</v>
      </c>
      <c r="Q111" s="219" t="s">
        <v>31</v>
      </c>
      <c r="R111" s="220">
        <v>23</v>
      </c>
      <c r="S111" s="220">
        <v>32</v>
      </c>
      <c r="T111" s="220">
        <v>3</v>
      </c>
      <c r="U111" s="220">
        <v>5</v>
      </c>
      <c r="V111" s="100"/>
      <c r="W111" s="221">
        <v>105</v>
      </c>
      <c r="X111" s="222" t="s">
        <v>778</v>
      </c>
      <c r="Y111" s="222" t="s">
        <v>505</v>
      </c>
      <c r="Z111" s="222" t="s">
        <v>367</v>
      </c>
      <c r="AA111" s="222" t="s">
        <v>544</v>
      </c>
      <c r="AB111" s="222" t="s">
        <v>39</v>
      </c>
      <c r="AC111" s="223">
        <v>183</v>
      </c>
      <c r="AD111" s="223">
        <v>153</v>
      </c>
      <c r="AE111" s="118">
        <v>2</v>
      </c>
      <c r="AF111" s="224">
        <v>17</v>
      </c>
      <c r="AG111" s="225"/>
      <c r="AH111" s="226">
        <v>105</v>
      </c>
      <c r="AI111" s="222" t="s">
        <v>778</v>
      </c>
      <c r="AJ111" s="222" t="s">
        <v>505</v>
      </c>
      <c r="AK111" s="222" t="s">
        <v>367</v>
      </c>
      <c r="AL111" s="222" t="s">
        <v>544</v>
      </c>
      <c r="AM111" s="222" t="s">
        <v>39</v>
      </c>
      <c r="AN111" s="333">
        <v>176</v>
      </c>
      <c r="AO111" s="333">
        <v>173</v>
      </c>
      <c r="AP111" s="118">
        <v>4</v>
      </c>
      <c r="AQ111" s="118">
        <v>12</v>
      </c>
    </row>
    <row r="112" spans="1:43" ht="14.5">
      <c r="A112" s="215">
        <v>106</v>
      </c>
      <c r="B112" s="216" t="s">
        <v>783</v>
      </c>
      <c r="C112" s="216" t="s">
        <v>505</v>
      </c>
      <c r="D112" s="216" t="s">
        <v>463</v>
      </c>
      <c r="E112" s="216" t="s">
        <v>761</v>
      </c>
      <c r="F112" s="216" t="s">
        <v>31</v>
      </c>
      <c r="G112" s="217">
        <v>48</v>
      </c>
      <c r="H112" s="217">
        <v>69</v>
      </c>
      <c r="I112" s="217">
        <v>3</v>
      </c>
      <c r="J112" s="217">
        <v>4</v>
      </c>
      <c r="L112" s="218">
        <v>106</v>
      </c>
      <c r="M112" s="219" t="s">
        <v>784</v>
      </c>
      <c r="N112" s="219" t="s">
        <v>505</v>
      </c>
      <c r="O112" s="219" t="s">
        <v>367</v>
      </c>
      <c r="P112" s="219" t="s">
        <v>546</v>
      </c>
      <c r="Q112" s="219" t="s">
        <v>34</v>
      </c>
      <c r="R112" s="220">
        <v>83</v>
      </c>
      <c r="S112" s="220">
        <v>59</v>
      </c>
      <c r="T112" s="220">
        <v>3</v>
      </c>
      <c r="U112" s="220">
        <v>7</v>
      </c>
      <c r="V112" s="100"/>
      <c r="W112" s="221">
        <v>106</v>
      </c>
      <c r="X112" s="222" t="s">
        <v>781</v>
      </c>
      <c r="Y112" s="222" t="s">
        <v>505</v>
      </c>
      <c r="Z112" s="222" t="s">
        <v>367</v>
      </c>
      <c r="AA112" s="222" t="s">
        <v>782</v>
      </c>
      <c r="AB112" s="222" t="s">
        <v>31</v>
      </c>
      <c r="AC112" s="223">
        <v>29</v>
      </c>
      <c r="AD112" s="223">
        <v>34</v>
      </c>
      <c r="AE112" s="118">
        <v>3</v>
      </c>
      <c r="AF112" s="224">
        <v>4</v>
      </c>
      <c r="AG112" s="225"/>
      <c r="AH112" s="226">
        <v>106</v>
      </c>
      <c r="AI112" s="222" t="s">
        <v>781</v>
      </c>
      <c r="AJ112" s="222" t="s">
        <v>505</v>
      </c>
      <c r="AK112" s="222" t="s">
        <v>367</v>
      </c>
      <c r="AL112" s="222" t="s">
        <v>782</v>
      </c>
      <c r="AM112" s="222" t="s">
        <v>31</v>
      </c>
      <c r="AN112" s="333">
        <v>29</v>
      </c>
      <c r="AO112" s="333">
        <v>35</v>
      </c>
      <c r="AP112" s="118">
        <v>3</v>
      </c>
      <c r="AQ112" s="118">
        <v>4</v>
      </c>
    </row>
    <row r="113" spans="1:43" ht="14.5">
      <c r="A113" s="215">
        <v>107</v>
      </c>
      <c r="B113" s="216" t="s">
        <v>785</v>
      </c>
      <c r="C113" s="216" t="s">
        <v>505</v>
      </c>
      <c r="D113" s="216" t="s">
        <v>463</v>
      </c>
      <c r="E113" s="216" t="s">
        <v>786</v>
      </c>
      <c r="F113" s="216" t="s">
        <v>31</v>
      </c>
      <c r="G113" s="217">
        <v>60</v>
      </c>
      <c r="H113" s="217">
        <v>53</v>
      </c>
      <c r="I113" s="217">
        <v>4</v>
      </c>
      <c r="J113" s="217">
        <v>4</v>
      </c>
      <c r="L113" s="218">
        <v>107</v>
      </c>
      <c r="M113" s="219" t="s">
        <v>787</v>
      </c>
      <c r="N113" s="219" t="s">
        <v>505</v>
      </c>
      <c r="O113" s="219" t="s">
        <v>367</v>
      </c>
      <c r="P113" s="219" t="s">
        <v>788</v>
      </c>
      <c r="Q113" s="219" t="s">
        <v>25</v>
      </c>
      <c r="R113" s="220">
        <v>50</v>
      </c>
      <c r="S113" s="220">
        <v>45</v>
      </c>
      <c r="T113" s="220">
        <v>2</v>
      </c>
      <c r="U113" s="220">
        <v>7</v>
      </c>
      <c r="V113" s="100"/>
      <c r="W113" s="221">
        <v>107</v>
      </c>
      <c r="X113" s="222" t="s">
        <v>784</v>
      </c>
      <c r="Y113" s="222" t="s">
        <v>505</v>
      </c>
      <c r="Z113" s="222" t="s">
        <v>367</v>
      </c>
      <c r="AA113" s="222" t="s">
        <v>546</v>
      </c>
      <c r="AB113" s="222" t="s">
        <v>34</v>
      </c>
      <c r="AC113" s="223">
        <v>84</v>
      </c>
      <c r="AD113" s="223">
        <v>60</v>
      </c>
      <c r="AE113" s="118">
        <v>2</v>
      </c>
      <c r="AF113" s="224">
        <v>6</v>
      </c>
      <c r="AG113" s="225"/>
      <c r="AH113" s="226">
        <v>107</v>
      </c>
      <c r="AI113" s="222" t="s">
        <v>784</v>
      </c>
      <c r="AJ113" s="222" t="s">
        <v>505</v>
      </c>
      <c r="AK113" s="222" t="s">
        <v>367</v>
      </c>
      <c r="AL113" s="222" t="s">
        <v>546</v>
      </c>
      <c r="AM113" s="222" t="s">
        <v>34</v>
      </c>
      <c r="AN113" s="333">
        <v>78</v>
      </c>
      <c r="AO113" s="333">
        <v>59</v>
      </c>
      <c r="AP113" s="118">
        <v>3</v>
      </c>
      <c r="AQ113" s="118">
        <v>3</v>
      </c>
    </row>
    <row r="114" spans="1:43" ht="14.5">
      <c r="A114" s="215">
        <v>108</v>
      </c>
      <c r="B114" s="216" t="s">
        <v>789</v>
      </c>
      <c r="C114" s="216" t="s">
        <v>505</v>
      </c>
      <c r="D114" s="216" t="s">
        <v>463</v>
      </c>
      <c r="E114" s="216" t="s">
        <v>742</v>
      </c>
      <c r="F114" s="216" t="s">
        <v>31</v>
      </c>
      <c r="G114" s="217">
        <v>32</v>
      </c>
      <c r="H114" s="217">
        <v>28</v>
      </c>
      <c r="I114" s="217">
        <v>3</v>
      </c>
      <c r="J114" s="217">
        <v>4</v>
      </c>
      <c r="L114" s="218">
        <v>108</v>
      </c>
      <c r="M114" s="219" t="s">
        <v>790</v>
      </c>
      <c r="N114" s="219" t="s">
        <v>505</v>
      </c>
      <c r="O114" s="219" t="s">
        <v>367</v>
      </c>
      <c r="P114" s="219" t="s">
        <v>786</v>
      </c>
      <c r="Q114" s="219" t="s">
        <v>31</v>
      </c>
      <c r="R114" s="220">
        <v>51</v>
      </c>
      <c r="S114" s="220">
        <v>59</v>
      </c>
      <c r="T114" s="220">
        <v>4</v>
      </c>
      <c r="U114" s="220">
        <v>4</v>
      </c>
      <c r="V114" s="100"/>
      <c r="W114" s="221">
        <v>108</v>
      </c>
      <c r="X114" s="222" t="s">
        <v>787</v>
      </c>
      <c r="Y114" s="222" t="s">
        <v>505</v>
      </c>
      <c r="Z114" s="222" t="s">
        <v>367</v>
      </c>
      <c r="AA114" s="222" t="s">
        <v>788</v>
      </c>
      <c r="AB114" s="222" t="s">
        <v>25</v>
      </c>
      <c r="AC114" s="223">
        <v>48</v>
      </c>
      <c r="AD114" s="223">
        <v>43</v>
      </c>
      <c r="AE114" s="118">
        <v>2</v>
      </c>
      <c r="AF114" s="224">
        <v>7</v>
      </c>
      <c r="AG114" s="225"/>
      <c r="AH114" s="226">
        <v>108</v>
      </c>
      <c r="AI114" s="222" t="s">
        <v>787</v>
      </c>
      <c r="AJ114" s="222" t="s">
        <v>505</v>
      </c>
      <c r="AK114" s="222" t="s">
        <v>367</v>
      </c>
      <c r="AL114" s="222" t="s">
        <v>788</v>
      </c>
      <c r="AM114" s="222" t="s">
        <v>25</v>
      </c>
      <c r="AN114" s="333">
        <v>52</v>
      </c>
      <c r="AO114" s="333">
        <v>43</v>
      </c>
      <c r="AP114" s="118">
        <v>2</v>
      </c>
      <c r="AQ114" s="118">
        <v>5</v>
      </c>
    </row>
    <row r="115" spans="1:43" ht="14.5">
      <c r="A115" s="215">
        <v>109</v>
      </c>
      <c r="B115" s="216" t="s">
        <v>791</v>
      </c>
      <c r="C115" s="216" t="s">
        <v>505</v>
      </c>
      <c r="D115" s="216" t="s">
        <v>463</v>
      </c>
      <c r="E115" s="216" t="s">
        <v>769</v>
      </c>
      <c r="F115" s="216" t="s">
        <v>31</v>
      </c>
      <c r="G115" s="217">
        <v>39</v>
      </c>
      <c r="H115" s="217">
        <v>27</v>
      </c>
      <c r="I115" s="217">
        <v>3</v>
      </c>
      <c r="J115" s="217">
        <v>5</v>
      </c>
      <c r="L115" s="218">
        <v>109</v>
      </c>
      <c r="M115" s="219" t="s">
        <v>792</v>
      </c>
      <c r="N115" s="219" t="s">
        <v>505</v>
      </c>
      <c r="O115" s="219" t="s">
        <v>367</v>
      </c>
      <c r="P115" s="219" t="s">
        <v>705</v>
      </c>
      <c r="Q115" s="219" t="s">
        <v>33</v>
      </c>
      <c r="R115" s="220">
        <v>39</v>
      </c>
      <c r="S115" s="220">
        <v>40</v>
      </c>
      <c r="T115" s="220">
        <v>3</v>
      </c>
      <c r="U115" s="220">
        <v>5</v>
      </c>
      <c r="V115" s="100"/>
      <c r="W115" s="221">
        <v>109</v>
      </c>
      <c r="X115" s="222" t="s">
        <v>790</v>
      </c>
      <c r="Y115" s="222" t="s">
        <v>505</v>
      </c>
      <c r="Z115" s="222" t="s">
        <v>367</v>
      </c>
      <c r="AA115" s="222" t="s">
        <v>786</v>
      </c>
      <c r="AB115" s="222" t="s">
        <v>31</v>
      </c>
      <c r="AC115" s="223">
        <v>60</v>
      </c>
      <c r="AD115" s="223">
        <v>53</v>
      </c>
      <c r="AE115" s="118">
        <v>4</v>
      </c>
      <c r="AF115" s="224">
        <v>4</v>
      </c>
      <c r="AG115" s="225"/>
      <c r="AH115" s="226">
        <v>109</v>
      </c>
      <c r="AI115" s="222" t="s">
        <v>790</v>
      </c>
      <c r="AJ115" s="222" t="s">
        <v>505</v>
      </c>
      <c r="AK115" s="222" t="s">
        <v>367</v>
      </c>
      <c r="AL115" s="222" t="s">
        <v>786</v>
      </c>
      <c r="AM115" s="222" t="s">
        <v>31</v>
      </c>
      <c r="AN115" s="333">
        <v>55</v>
      </c>
      <c r="AO115" s="333">
        <v>50</v>
      </c>
      <c r="AP115" s="118">
        <v>4</v>
      </c>
      <c r="AQ115" s="118">
        <v>4</v>
      </c>
    </row>
    <row r="116" spans="1:43" ht="14.5">
      <c r="A116" s="215">
        <v>110</v>
      </c>
      <c r="B116" s="216" t="s">
        <v>793</v>
      </c>
      <c r="C116" s="216" t="s">
        <v>505</v>
      </c>
      <c r="D116" s="216" t="s">
        <v>463</v>
      </c>
      <c r="E116" s="216" t="s">
        <v>640</v>
      </c>
      <c r="F116" s="216" t="s">
        <v>31</v>
      </c>
      <c r="G116" s="217">
        <v>26</v>
      </c>
      <c r="H116" s="217">
        <v>25</v>
      </c>
      <c r="I116" s="217">
        <v>3</v>
      </c>
      <c r="J116" s="217">
        <v>4</v>
      </c>
      <c r="L116" s="218">
        <v>110</v>
      </c>
      <c r="M116" s="219" t="s">
        <v>794</v>
      </c>
      <c r="N116" s="219" t="s">
        <v>505</v>
      </c>
      <c r="O116" s="219" t="s">
        <v>367</v>
      </c>
      <c r="P116" s="219" t="s">
        <v>557</v>
      </c>
      <c r="Q116" s="219" t="s">
        <v>34</v>
      </c>
      <c r="R116" s="220">
        <v>92</v>
      </c>
      <c r="S116" s="220">
        <v>103</v>
      </c>
      <c r="T116" s="220">
        <v>3</v>
      </c>
      <c r="U116" s="220">
        <v>8</v>
      </c>
      <c r="V116" s="100"/>
      <c r="W116" s="221">
        <v>110</v>
      </c>
      <c r="X116" s="222" t="s">
        <v>792</v>
      </c>
      <c r="Y116" s="222" t="s">
        <v>505</v>
      </c>
      <c r="Z116" s="222" t="s">
        <v>367</v>
      </c>
      <c r="AA116" s="222" t="s">
        <v>705</v>
      </c>
      <c r="AB116" s="222" t="s">
        <v>33</v>
      </c>
      <c r="AC116" s="223">
        <v>41</v>
      </c>
      <c r="AD116" s="223">
        <v>37</v>
      </c>
      <c r="AE116" s="118">
        <v>3</v>
      </c>
      <c r="AF116" s="224">
        <v>5</v>
      </c>
      <c r="AG116" s="225"/>
      <c r="AH116" s="226">
        <v>110</v>
      </c>
      <c r="AI116" s="222" t="s">
        <v>792</v>
      </c>
      <c r="AJ116" s="222" t="s">
        <v>505</v>
      </c>
      <c r="AK116" s="222" t="s">
        <v>367</v>
      </c>
      <c r="AL116" s="222" t="s">
        <v>705</v>
      </c>
      <c r="AM116" s="222" t="s">
        <v>33</v>
      </c>
      <c r="AN116" s="333">
        <v>42</v>
      </c>
      <c r="AO116" s="333">
        <v>41</v>
      </c>
      <c r="AP116" s="118">
        <v>5</v>
      </c>
      <c r="AQ116" s="118">
        <v>2</v>
      </c>
    </row>
    <row r="117" spans="1:43" ht="14.5">
      <c r="A117" s="215">
        <v>111</v>
      </c>
      <c r="B117" s="216" t="s">
        <v>795</v>
      </c>
      <c r="C117" s="216" t="s">
        <v>505</v>
      </c>
      <c r="D117" s="216" t="s">
        <v>463</v>
      </c>
      <c r="E117" s="216" t="s">
        <v>522</v>
      </c>
      <c r="F117" s="216" t="s">
        <v>31</v>
      </c>
      <c r="G117" s="217">
        <v>116</v>
      </c>
      <c r="H117" s="217">
        <v>96</v>
      </c>
      <c r="I117" s="217">
        <v>6</v>
      </c>
      <c r="J117" s="217">
        <v>7</v>
      </c>
      <c r="L117" s="218">
        <v>111</v>
      </c>
      <c r="M117" s="219" t="s">
        <v>796</v>
      </c>
      <c r="N117" s="219" t="s">
        <v>505</v>
      </c>
      <c r="O117" s="219" t="s">
        <v>367</v>
      </c>
      <c r="P117" s="219" t="s">
        <v>548</v>
      </c>
      <c r="Q117" s="219" t="s">
        <v>28</v>
      </c>
      <c r="R117" s="220">
        <v>51</v>
      </c>
      <c r="S117" s="220">
        <v>61</v>
      </c>
      <c r="T117" s="220">
        <v>4</v>
      </c>
      <c r="U117" s="220">
        <v>6</v>
      </c>
      <c r="V117" s="100"/>
      <c r="W117" s="221">
        <v>111</v>
      </c>
      <c r="X117" s="222" t="s">
        <v>794</v>
      </c>
      <c r="Y117" s="222" t="s">
        <v>505</v>
      </c>
      <c r="Z117" s="222" t="s">
        <v>367</v>
      </c>
      <c r="AA117" s="222" t="s">
        <v>557</v>
      </c>
      <c r="AB117" s="222" t="s">
        <v>34</v>
      </c>
      <c r="AC117" s="223">
        <v>78</v>
      </c>
      <c r="AD117" s="223">
        <v>106</v>
      </c>
      <c r="AE117" s="118">
        <v>3</v>
      </c>
      <c r="AF117" s="224">
        <v>8</v>
      </c>
      <c r="AG117" s="225"/>
      <c r="AH117" s="226">
        <v>111</v>
      </c>
      <c r="AI117" s="222" t="s">
        <v>794</v>
      </c>
      <c r="AJ117" s="222" t="s">
        <v>505</v>
      </c>
      <c r="AK117" s="222" t="s">
        <v>367</v>
      </c>
      <c r="AL117" s="222" t="s">
        <v>557</v>
      </c>
      <c r="AM117" s="222" t="s">
        <v>34</v>
      </c>
      <c r="AN117" s="333">
        <v>87</v>
      </c>
      <c r="AO117" s="333">
        <v>100</v>
      </c>
      <c r="AP117" s="118">
        <v>2</v>
      </c>
      <c r="AQ117" s="118">
        <v>8</v>
      </c>
    </row>
    <row r="118" spans="1:43" ht="14.5">
      <c r="A118" s="215">
        <v>112</v>
      </c>
      <c r="B118" s="216" t="s">
        <v>797</v>
      </c>
      <c r="C118" s="216" t="s">
        <v>505</v>
      </c>
      <c r="D118" s="216" t="s">
        <v>463</v>
      </c>
      <c r="E118" s="216" t="s">
        <v>773</v>
      </c>
      <c r="F118" s="216" t="s">
        <v>31</v>
      </c>
      <c r="G118" s="217">
        <v>18</v>
      </c>
      <c r="H118" s="217">
        <v>17</v>
      </c>
      <c r="I118" s="217">
        <v>1</v>
      </c>
      <c r="J118" s="217">
        <v>5</v>
      </c>
      <c r="L118" s="218">
        <v>112</v>
      </c>
      <c r="M118" s="219" t="s">
        <v>798</v>
      </c>
      <c r="N118" s="219" t="s">
        <v>505</v>
      </c>
      <c r="O118" s="219" t="s">
        <v>367</v>
      </c>
      <c r="P118" s="219" t="s">
        <v>619</v>
      </c>
      <c r="Q118" s="219" t="s">
        <v>28</v>
      </c>
      <c r="R118" s="220">
        <v>53</v>
      </c>
      <c r="S118" s="220">
        <v>44</v>
      </c>
      <c r="T118" s="220">
        <v>2</v>
      </c>
      <c r="U118" s="220">
        <v>4</v>
      </c>
      <c r="V118" s="100"/>
      <c r="W118" s="221">
        <v>112</v>
      </c>
      <c r="X118" s="222" t="s">
        <v>796</v>
      </c>
      <c r="Y118" s="222" t="s">
        <v>505</v>
      </c>
      <c r="Z118" s="222" t="s">
        <v>367</v>
      </c>
      <c r="AA118" s="222" t="s">
        <v>548</v>
      </c>
      <c r="AB118" s="222" t="s">
        <v>28</v>
      </c>
      <c r="AC118" s="223">
        <v>46</v>
      </c>
      <c r="AD118" s="223">
        <v>54</v>
      </c>
      <c r="AE118" s="118">
        <v>4</v>
      </c>
      <c r="AF118" s="224">
        <v>6</v>
      </c>
      <c r="AG118" s="225"/>
      <c r="AH118" s="226">
        <v>112</v>
      </c>
      <c r="AI118" s="222" t="s">
        <v>796</v>
      </c>
      <c r="AJ118" s="222" t="s">
        <v>505</v>
      </c>
      <c r="AK118" s="222" t="s">
        <v>367</v>
      </c>
      <c r="AL118" s="222" t="s">
        <v>548</v>
      </c>
      <c r="AM118" s="222" t="s">
        <v>28</v>
      </c>
      <c r="AN118" s="333">
        <v>41</v>
      </c>
      <c r="AO118" s="333">
        <v>52</v>
      </c>
      <c r="AP118" s="118">
        <v>4</v>
      </c>
      <c r="AQ118" s="118">
        <v>5</v>
      </c>
    </row>
    <row r="119" spans="1:43" ht="14.5">
      <c r="A119" s="215">
        <v>113</v>
      </c>
      <c r="B119" s="216" t="s">
        <v>799</v>
      </c>
      <c r="C119" s="216" t="s">
        <v>505</v>
      </c>
      <c r="D119" s="216" t="s">
        <v>463</v>
      </c>
      <c r="E119" s="216" t="s">
        <v>722</v>
      </c>
      <c r="F119" s="216" t="s">
        <v>31</v>
      </c>
      <c r="G119" s="217">
        <v>43</v>
      </c>
      <c r="H119" s="217">
        <v>54</v>
      </c>
      <c r="I119" s="217">
        <v>4</v>
      </c>
      <c r="J119" s="217">
        <v>5</v>
      </c>
      <c r="L119" s="218">
        <v>113</v>
      </c>
      <c r="M119" s="219" t="s">
        <v>800</v>
      </c>
      <c r="N119" s="219" t="s">
        <v>505</v>
      </c>
      <c r="O119" s="219" t="s">
        <v>367</v>
      </c>
      <c r="P119" s="219" t="s">
        <v>629</v>
      </c>
      <c r="Q119" s="219" t="s">
        <v>28</v>
      </c>
      <c r="R119" s="220">
        <v>55</v>
      </c>
      <c r="S119" s="220">
        <v>43</v>
      </c>
      <c r="T119" s="220">
        <v>2</v>
      </c>
      <c r="U119" s="220">
        <v>6</v>
      </c>
      <c r="V119" s="100"/>
      <c r="W119" s="221">
        <v>113</v>
      </c>
      <c r="X119" s="222" t="s">
        <v>798</v>
      </c>
      <c r="Y119" s="222" t="s">
        <v>505</v>
      </c>
      <c r="Z119" s="222" t="s">
        <v>367</v>
      </c>
      <c r="AA119" s="222" t="s">
        <v>619</v>
      </c>
      <c r="AB119" s="222" t="s">
        <v>28</v>
      </c>
      <c r="AC119" s="223">
        <v>57</v>
      </c>
      <c r="AD119" s="223">
        <v>52</v>
      </c>
      <c r="AE119" s="118">
        <v>2</v>
      </c>
      <c r="AF119" s="224">
        <v>4</v>
      </c>
      <c r="AG119" s="225"/>
      <c r="AH119" s="226">
        <v>113</v>
      </c>
      <c r="AI119" s="222" t="s">
        <v>798</v>
      </c>
      <c r="AJ119" s="222" t="s">
        <v>505</v>
      </c>
      <c r="AK119" s="222" t="s">
        <v>367</v>
      </c>
      <c r="AL119" s="222" t="s">
        <v>619</v>
      </c>
      <c r="AM119" s="222" t="s">
        <v>28</v>
      </c>
      <c r="AN119" s="333">
        <v>55</v>
      </c>
      <c r="AO119" s="333">
        <v>50</v>
      </c>
      <c r="AP119" s="118">
        <v>3</v>
      </c>
      <c r="AQ119" s="118">
        <v>3</v>
      </c>
    </row>
    <row r="120" spans="1:43" ht="14.5">
      <c r="A120" s="215">
        <v>114</v>
      </c>
      <c r="B120" s="216" t="s">
        <v>801</v>
      </c>
      <c r="C120" s="216" t="s">
        <v>505</v>
      </c>
      <c r="D120" s="216" t="s">
        <v>463</v>
      </c>
      <c r="E120" s="216" t="s">
        <v>754</v>
      </c>
      <c r="F120" s="216" t="s">
        <v>31</v>
      </c>
      <c r="G120" s="217">
        <v>70</v>
      </c>
      <c r="H120" s="217">
        <v>66</v>
      </c>
      <c r="I120" s="217">
        <v>4</v>
      </c>
      <c r="J120" s="217">
        <v>4</v>
      </c>
      <c r="L120" s="218">
        <v>114</v>
      </c>
      <c r="M120" s="219" t="s">
        <v>802</v>
      </c>
      <c r="N120" s="219" t="s">
        <v>505</v>
      </c>
      <c r="O120" s="219" t="s">
        <v>367</v>
      </c>
      <c r="P120" s="219" t="s">
        <v>29</v>
      </c>
      <c r="Q120" s="219" t="s">
        <v>29</v>
      </c>
      <c r="R120" s="220">
        <v>76</v>
      </c>
      <c r="S120" s="220">
        <v>91</v>
      </c>
      <c r="T120" s="220">
        <v>4</v>
      </c>
      <c r="U120" s="220">
        <v>5</v>
      </c>
      <c r="V120" s="100"/>
      <c r="W120" s="221">
        <v>114</v>
      </c>
      <c r="X120" s="222" t="s">
        <v>800</v>
      </c>
      <c r="Y120" s="222" t="s">
        <v>505</v>
      </c>
      <c r="Z120" s="222" t="s">
        <v>367</v>
      </c>
      <c r="AA120" s="222" t="s">
        <v>629</v>
      </c>
      <c r="AB120" s="222" t="s">
        <v>28</v>
      </c>
      <c r="AC120" s="223">
        <v>45</v>
      </c>
      <c r="AD120" s="223">
        <v>60</v>
      </c>
      <c r="AE120" s="118">
        <v>2</v>
      </c>
      <c r="AF120" s="224">
        <v>6</v>
      </c>
      <c r="AG120" s="225"/>
      <c r="AH120" s="226">
        <v>114</v>
      </c>
      <c r="AI120" s="222" t="s">
        <v>800</v>
      </c>
      <c r="AJ120" s="222" t="s">
        <v>505</v>
      </c>
      <c r="AK120" s="222" t="s">
        <v>367</v>
      </c>
      <c r="AL120" s="222" t="s">
        <v>629</v>
      </c>
      <c r="AM120" s="222" t="s">
        <v>28</v>
      </c>
      <c r="AN120" s="333">
        <v>58</v>
      </c>
      <c r="AO120" s="333">
        <v>56</v>
      </c>
      <c r="AP120" s="118">
        <v>2</v>
      </c>
      <c r="AQ120" s="118">
        <v>6</v>
      </c>
    </row>
    <row r="121" spans="1:43" ht="14.5">
      <c r="A121" s="215">
        <v>115</v>
      </c>
      <c r="B121" s="216" t="s">
        <v>803</v>
      </c>
      <c r="C121" s="216" t="s">
        <v>505</v>
      </c>
      <c r="D121" s="216" t="s">
        <v>463</v>
      </c>
      <c r="E121" s="216" t="s">
        <v>782</v>
      </c>
      <c r="F121" s="216" t="s">
        <v>31</v>
      </c>
      <c r="G121" s="217">
        <v>26</v>
      </c>
      <c r="H121" s="217">
        <v>32</v>
      </c>
      <c r="I121" s="217">
        <v>3</v>
      </c>
      <c r="J121" s="217">
        <v>5</v>
      </c>
      <c r="L121" s="218">
        <v>115</v>
      </c>
      <c r="M121" s="219" t="s">
        <v>804</v>
      </c>
      <c r="N121" s="219" t="s">
        <v>505</v>
      </c>
      <c r="O121" s="219" t="s">
        <v>367</v>
      </c>
      <c r="P121" s="219" t="s">
        <v>735</v>
      </c>
      <c r="Q121" s="219" t="s">
        <v>36</v>
      </c>
      <c r="R121" s="220">
        <v>42</v>
      </c>
      <c r="S121" s="220">
        <v>33</v>
      </c>
      <c r="T121" s="220">
        <v>2</v>
      </c>
      <c r="U121" s="220">
        <v>5</v>
      </c>
      <c r="V121" s="100"/>
      <c r="W121" s="221">
        <v>115</v>
      </c>
      <c r="X121" s="222" t="s">
        <v>802</v>
      </c>
      <c r="Y121" s="222" t="s">
        <v>505</v>
      </c>
      <c r="Z121" s="222" t="s">
        <v>367</v>
      </c>
      <c r="AA121" s="222" t="s">
        <v>29</v>
      </c>
      <c r="AB121" s="222" t="s">
        <v>29</v>
      </c>
      <c r="AC121" s="223">
        <v>76</v>
      </c>
      <c r="AD121" s="223">
        <v>83</v>
      </c>
      <c r="AE121" s="118">
        <v>4</v>
      </c>
      <c r="AF121" s="224">
        <v>5</v>
      </c>
      <c r="AG121" s="225"/>
      <c r="AH121" s="226">
        <v>115</v>
      </c>
      <c r="AI121" s="222" t="s">
        <v>802</v>
      </c>
      <c r="AJ121" s="222" t="s">
        <v>505</v>
      </c>
      <c r="AK121" s="222" t="s">
        <v>367</v>
      </c>
      <c r="AL121" s="222" t="s">
        <v>29</v>
      </c>
      <c r="AM121" s="222" t="s">
        <v>29</v>
      </c>
      <c r="AN121" s="333">
        <v>65</v>
      </c>
      <c r="AO121" s="333">
        <v>73</v>
      </c>
      <c r="AP121" s="118">
        <v>4</v>
      </c>
      <c r="AQ121" s="118">
        <v>5</v>
      </c>
    </row>
    <row r="122" spans="1:43" ht="14.5">
      <c r="A122" s="215">
        <v>116</v>
      </c>
      <c r="B122" s="216" t="s">
        <v>805</v>
      </c>
      <c r="C122" s="216" t="s">
        <v>505</v>
      </c>
      <c r="D122" s="216" t="s">
        <v>463</v>
      </c>
      <c r="E122" s="216" t="s">
        <v>786</v>
      </c>
      <c r="F122" s="216" t="s">
        <v>31</v>
      </c>
      <c r="G122" s="217">
        <v>33</v>
      </c>
      <c r="H122" s="217">
        <v>34</v>
      </c>
      <c r="I122" s="217">
        <v>2</v>
      </c>
      <c r="J122" s="217">
        <v>6</v>
      </c>
      <c r="L122" s="218">
        <v>116</v>
      </c>
      <c r="M122" s="219" t="s">
        <v>806</v>
      </c>
      <c r="N122" s="219" t="s">
        <v>505</v>
      </c>
      <c r="O122" s="219" t="s">
        <v>367</v>
      </c>
      <c r="P122" s="219" t="s">
        <v>675</v>
      </c>
      <c r="Q122" s="219" t="s">
        <v>32</v>
      </c>
      <c r="R122" s="220">
        <v>87</v>
      </c>
      <c r="S122" s="220">
        <v>59</v>
      </c>
      <c r="T122" s="220">
        <v>4</v>
      </c>
      <c r="U122" s="220">
        <v>4</v>
      </c>
      <c r="V122" s="100"/>
      <c r="W122" s="221">
        <v>116</v>
      </c>
      <c r="X122" s="222" t="s">
        <v>804</v>
      </c>
      <c r="Y122" s="222" t="s">
        <v>505</v>
      </c>
      <c r="Z122" s="222" t="s">
        <v>367</v>
      </c>
      <c r="AA122" s="222" t="s">
        <v>735</v>
      </c>
      <c r="AB122" s="222" t="s">
        <v>36</v>
      </c>
      <c r="AC122" s="223">
        <v>39</v>
      </c>
      <c r="AD122" s="223">
        <v>38</v>
      </c>
      <c r="AE122" s="118">
        <v>2</v>
      </c>
      <c r="AF122" s="224">
        <v>5</v>
      </c>
      <c r="AG122" s="225"/>
      <c r="AH122" s="226">
        <v>116</v>
      </c>
      <c r="AI122" s="222" t="s">
        <v>804</v>
      </c>
      <c r="AJ122" s="222" t="s">
        <v>505</v>
      </c>
      <c r="AK122" s="222" t="s">
        <v>367</v>
      </c>
      <c r="AL122" s="222" t="s">
        <v>735</v>
      </c>
      <c r="AM122" s="222" t="s">
        <v>36</v>
      </c>
      <c r="AN122" s="333">
        <v>37</v>
      </c>
      <c r="AO122" s="333">
        <v>37</v>
      </c>
      <c r="AP122" s="118">
        <v>2</v>
      </c>
      <c r="AQ122" s="118">
        <v>5</v>
      </c>
    </row>
    <row r="123" spans="1:43" ht="14.5">
      <c r="A123" s="215">
        <v>117</v>
      </c>
      <c r="B123" s="216" t="s">
        <v>807</v>
      </c>
      <c r="C123" s="216" t="s">
        <v>505</v>
      </c>
      <c r="D123" s="216" t="s">
        <v>463</v>
      </c>
      <c r="E123" s="216" t="s">
        <v>522</v>
      </c>
      <c r="F123" s="216" t="s">
        <v>31</v>
      </c>
      <c r="G123" s="217">
        <v>129</v>
      </c>
      <c r="H123" s="217">
        <v>96</v>
      </c>
      <c r="I123" s="217">
        <v>5</v>
      </c>
      <c r="J123" s="217">
        <v>9</v>
      </c>
      <c r="L123" s="218">
        <v>117</v>
      </c>
      <c r="M123" s="219" t="s">
        <v>808</v>
      </c>
      <c r="N123" s="219" t="s">
        <v>505</v>
      </c>
      <c r="O123" s="219" t="s">
        <v>367</v>
      </c>
      <c r="P123" s="219" t="s">
        <v>657</v>
      </c>
      <c r="Q123" s="219" t="s">
        <v>32</v>
      </c>
      <c r="R123" s="220">
        <v>61</v>
      </c>
      <c r="S123" s="220">
        <v>62</v>
      </c>
      <c r="T123" s="220">
        <v>3</v>
      </c>
      <c r="U123" s="220">
        <v>5</v>
      </c>
      <c r="V123" s="100"/>
      <c r="W123" s="221">
        <v>117</v>
      </c>
      <c r="X123" s="222" t="s">
        <v>806</v>
      </c>
      <c r="Y123" s="222" t="s">
        <v>505</v>
      </c>
      <c r="Z123" s="222" t="s">
        <v>367</v>
      </c>
      <c r="AA123" s="222" t="s">
        <v>675</v>
      </c>
      <c r="AB123" s="222" t="s">
        <v>32</v>
      </c>
      <c r="AC123" s="223">
        <v>72</v>
      </c>
      <c r="AD123" s="223">
        <v>58</v>
      </c>
      <c r="AE123" s="118">
        <v>4</v>
      </c>
      <c r="AF123" s="224">
        <v>4</v>
      </c>
      <c r="AG123" s="225"/>
      <c r="AH123" s="226">
        <v>117</v>
      </c>
      <c r="AI123" s="222" t="s">
        <v>806</v>
      </c>
      <c r="AJ123" s="222" t="s">
        <v>505</v>
      </c>
      <c r="AK123" s="222" t="s">
        <v>367</v>
      </c>
      <c r="AL123" s="222" t="s">
        <v>675</v>
      </c>
      <c r="AM123" s="222" t="s">
        <v>32</v>
      </c>
      <c r="AN123" s="333">
        <v>68</v>
      </c>
      <c r="AO123" s="333">
        <v>56</v>
      </c>
      <c r="AP123" s="118">
        <v>5</v>
      </c>
      <c r="AQ123" s="118">
        <v>4</v>
      </c>
    </row>
    <row r="124" spans="1:43" ht="14.5">
      <c r="A124" s="215">
        <v>118</v>
      </c>
      <c r="B124" s="216" t="s">
        <v>809</v>
      </c>
      <c r="C124" s="216" t="s">
        <v>505</v>
      </c>
      <c r="D124" s="216" t="s">
        <v>463</v>
      </c>
      <c r="E124" s="216" t="s">
        <v>810</v>
      </c>
      <c r="F124" s="216" t="s">
        <v>37</v>
      </c>
      <c r="G124" s="217">
        <v>34</v>
      </c>
      <c r="H124" s="217">
        <v>31</v>
      </c>
      <c r="I124" s="217" t="s">
        <v>26</v>
      </c>
      <c r="J124" s="217">
        <v>6</v>
      </c>
      <c r="L124" s="218">
        <v>118</v>
      </c>
      <c r="M124" s="219" t="s">
        <v>811</v>
      </c>
      <c r="N124" s="219" t="s">
        <v>505</v>
      </c>
      <c r="O124" s="219" t="s">
        <v>367</v>
      </c>
      <c r="P124" s="219" t="s">
        <v>756</v>
      </c>
      <c r="Q124" s="219" t="s">
        <v>29</v>
      </c>
      <c r="R124" s="220">
        <v>37</v>
      </c>
      <c r="S124" s="220">
        <v>45</v>
      </c>
      <c r="T124" s="220">
        <v>3</v>
      </c>
      <c r="U124" s="220">
        <v>5</v>
      </c>
      <c r="V124" s="100"/>
      <c r="W124" s="221">
        <v>118</v>
      </c>
      <c r="X124" s="222" t="s">
        <v>808</v>
      </c>
      <c r="Y124" s="222" t="s">
        <v>505</v>
      </c>
      <c r="Z124" s="222" t="s">
        <v>367</v>
      </c>
      <c r="AA124" s="222" t="s">
        <v>657</v>
      </c>
      <c r="AB124" s="222" t="s">
        <v>32</v>
      </c>
      <c r="AC124" s="223">
        <v>64</v>
      </c>
      <c r="AD124" s="223">
        <v>71</v>
      </c>
      <c r="AE124" s="118">
        <v>3</v>
      </c>
      <c r="AF124" s="224">
        <v>5</v>
      </c>
      <c r="AG124" s="225"/>
      <c r="AH124" s="226">
        <v>118</v>
      </c>
      <c r="AI124" s="222" t="s">
        <v>808</v>
      </c>
      <c r="AJ124" s="222" t="s">
        <v>505</v>
      </c>
      <c r="AK124" s="222" t="s">
        <v>367</v>
      </c>
      <c r="AL124" s="222" t="s">
        <v>657</v>
      </c>
      <c r="AM124" s="222" t="s">
        <v>32</v>
      </c>
      <c r="AN124" s="333">
        <v>63</v>
      </c>
      <c r="AO124" s="333">
        <v>78</v>
      </c>
      <c r="AP124" s="118">
        <v>4</v>
      </c>
      <c r="AQ124" s="118">
        <v>4</v>
      </c>
    </row>
    <row r="125" spans="1:43" ht="14.5">
      <c r="A125" s="215">
        <v>119</v>
      </c>
      <c r="B125" s="216" t="s">
        <v>812</v>
      </c>
      <c r="C125" s="216" t="s">
        <v>505</v>
      </c>
      <c r="D125" s="216" t="s">
        <v>463</v>
      </c>
      <c r="E125" s="216" t="s">
        <v>37</v>
      </c>
      <c r="F125" s="216" t="s">
        <v>37</v>
      </c>
      <c r="G125" s="217">
        <v>53</v>
      </c>
      <c r="H125" s="217">
        <v>67</v>
      </c>
      <c r="I125" s="217">
        <v>3</v>
      </c>
      <c r="J125" s="217">
        <v>6</v>
      </c>
      <c r="L125" s="218">
        <v>119</v>
      </c>
      <c r="M125" s="219" t="s">
        <v>813</v>
      </c>
      <c r="N125" s="219" t="s">
        <v>505</v>
      </c>
      <c r="O125" s="219" t="s">
        <v>367</v>
      </c>
      <c r="P125" s="219" t="s">
        <v>759</v>
      </c>
      <c r="Q125" s="219" t="s">
        <v>29</v>
      </c>
      <c r="R125" s="220">
        <v>45</v>
      </c>
      <c r="S125" s="220">
        <v>45</v>
      </c>
      <c r="T125" s="220">
        <v>3</v>
      </c>
      <c r="U125" s="220">
        <v>3</v>
      </c>
      <c r="V125" s="100"/>
      <c r="W125" s="221">
        <v>119</v>
      </c>
      <c r="X125" s="222" t="s">
        <v>811</v>
      </c>
      <c r="Y125" s="222" t="s">
        <v>505</v>
      </c>
      <c r="Z125" s="222" t="s">
        <v>367</v>
      </c>
      <c r="AA125" s="222" t="s">
        <v>756</v>
      </c>
      <c r="AB125" s="222" t="s">
        <v>29</v>
      </c>
      <c r="AC125" s="223">
        <v>49</v>
      </c>
      <c r="AD125" s="223">
        <v>46</v>
      </c>
      <c r="AE125" s="118">
        <v>3</v>
      </c>
      <c r="AF125" s="224">
        <v>5</v>
      </c>
      <c r="AG125" s="225"/>
      <c r="AH125" s="226">
        <v>119</v>
      </c>
      <c r="AI125" s="222" t="s">
        <v>811</v>
      </c>
      <c r="AJ125" s="222" t="s">
        <v>505</v>
      </c>
      <c r="AK125" s="222" t="s">
        <v>367</v>
      </c>
      <c r="AL125" s="222" t="s">
        <v>756</v>
      </c>
      <c r="AM125" s="222" t="s">
        <v>29</v>
      </c>
      <c r="AN125" s="333">
        <v>53</v>
      </c>
      <c r="AO125" s="333">
        <v>42</v>
      </c>
      <c r="AP125" s="118">
        <v>5</v>
      </c>
      <c r="AQ125" s="118">
        <v>3</v>
      </c>
    </row>
    <row r="126" spans="1:43" ht="14.5">
      <c r="A126" s="215">
        <v>120</v>
      </c>
      <c r="B126" s="216" t="s">
        <v>618</v>
      </c>
      <c r="C126" s="216" t="s">
        <v>505</v>
      </c>
      <c r="D126" s="216" t="s">
        <v>463</v>
      </c>
      <c r="E126" s="216" t="s">
        <v>40</v>
      </c>
      <c r="F126" s="216" t="s">
        <v>40</v>
      </c>
      <c r="G126" s="217">
        <v>106</v>
      </c>
      <c r="H126" s="217">
        <v>123</v>
      </c>
      <c r="I126" s="217">
        <v>4</v>
      </c>
      <c r="J126" s="217">
        <v>8</v>
      </c>
      <c r="L126" s="218">
        <v>120</v>
      </c>
      <c r="M126" s="219" t="s">
        <v>814</v>
      </c>
      <c r="N126" s="219" t="s">
        <v>505</v>
      </c>
      <c r="O126" s="219" t="s">
        <v>367</v>
      </c>
      <c r="P126" s="219" t="s">
        <v>606</v>
      </c>
      <c r="Q126" s="219" t="s">
        <v>30</v>
      </c>
      <c r="R126" s="220">
        <v>61</v>
      </c>
      <c r="S126" s="220">
        <v>60</v>
      </c>
      <c r="T126" s="220">
        <v>4</v>
      </c>
      <c r="U126" s="220">
        <v>4</v>
      </c>
      <c r="V126" s="100"/>
      <c r="W126" s="221">
        <v>120</v>
      </c>
      <c r="X126" s="222" t="s">
        <v>813</v>
      </c>
      <c r="Y126" s="222" t="s">
        <v>505</v>
      </c>
      <c r="Z126" s="222" t="s">
        <v>367</v>
      </c>
      <c r="AA126" s="222" t="s">
        <v>759</v>
      </c>
      <c r="AB126" s="222" t="s">
        <v>29</v>
      </c>
      <c r="AC126" s="223">
        <v>46</v>
      </c>
      <c r="AD126" s="223">
        <v>41</v>
      </c>
      <c r="AE126" s="118">
        <v>3</v>
      </c>
      <c r="AF126" s="224">
        <v>3</v>
      </c>
      <c r="AG126" s="225"/>
      <c r="AH126" s="226">
        <v>120</v>
      </c>
      <c r="AI126" s="222" t="s">
        <v>813</v>
      </c>
      <c r="AJ126" s="222" t="s">
        <v>505</v>
      </c>
      <c r="AK126" s="222" t="s">
        <v>367</v>
      </c>
      <c r="AL126" s="222" t="s">
        <v>759</v>
      </c>
      <c r="AM126" s="222" t="s">
        <v>29</v>
      </c>
      <c r="AN126" s="333">
        <v>44</v>
      </c>
      <c r="AO126" s="333">
        <v>39</v>
      </c>
      <c r="AP126" s="118">
        <v>3</v>
      </c>
      <c r="AQ126" s="118">
        <v>4</v>
      </c>
    </row>
    <row r="127" spans="1:43" ht="14.5">
      <c r="A127" s="215">
        <v>121</v>
      </c>
      <c r="B127" s="216" t="s">
        <v>815</v>
      </c>
      <c r="C127" s="216" t="s">
        <v>505</v>
      </c>
      <c r="D127" s="216" t="s">
        <v>463</v>
      </c>
      <c r="E127" s="216" t="s">
        <v>184</v>
      </c>
      <c r="F127" s="216" t="s">
        <v>40</v>
      </c>
      <c r="G127" s="217">
        <v>169</v>
      </c>
      <c r="H127" s="217">
        <v>166</v>
      </c>
      <c r="I127" s="217" t="s">
        <v>26</v>
      </c>
      <c r="J127" s="217">
        <v>12</v>
      </c>
      <c r="L127" s="218">
        <v>121</v>
      </c>
      <c r="M127" s="219" t="s">
        <v>816</v>
      </c>
      <c r="N127" s="219" t="s">
        <v>505</v>
      </c>
      <c r="O127" s="219" t="s">
        <v>367</v>
      </c>
      <c r="P127" s="219" t="s">
        <v>638</v>
      </c>
      <c r="Q127" s="219" t="s">
        <v>32</v>
      </c>
      <c r="R127" s="220">
        <v>48</v>
      </c>
      <c r="S127" s="220">
        <v>54</v>
      </c>
      <c r="T127" s="220">
        <v>2</v>
      </c>
      <c r="U127" s="220">
        <v>6</v>
      </c>
      <c r="V127" s="100"/>
      <c r="W127" s="221">
        <v>121</v>
      </c>
      <c r="X127" s="222" t="s">
        <v>814</v>
      </c>
      <c r="Y127" s="222" t="s">
        <v>505</v>
      </c>
      <c r="Z127" s="222" t="s">
        <v>367</v>
      </c>
      <c r="AA127" s="222" t="s">
        <v>606</v>
      </c>
      <c r="AB127" s="222" t="s">
        <v>30</v>
      </c>
      <c r="AC127" s="223">
        <v>64</v>
      </c>
      <c r="AD127" s="223">
        <v>55</v>
      </c>
      <c r="AE127" s="118">
        <v>4</v>
      </c>
      <c r="AF127" s="224">
        <v>3</v>
      </c>
      <c r="AG127" s="225"/>
      <c r="AH127" s="226">
        <v>121</v>
      </c>
      <c r="AI127" s="222" t="s">
        <v>814</v>
      </c>
      <c r="AJ127" s="222" t="s">
        <v>505</v>
      </c>
      <c r="AK127" s="222" t="s">
        <v>367</v>
      </c>
      <c r="AL127" s="222" t="s">
        <v>606</v>
      </c>
      <c r="AM127" s="222" t="s">
        <v>30</v>
      </c>
      <c r="AN127" s="333">
        <v>65</v>
      </c>
      <c r="AO127" s="333">
        <v>59</v>
      </c>
      <c r="AP127" s="118">
        <v>4</v>
      </c>
      <c r="AQ127" s="118">
        <v>4</v>
      </c>
    </row>
    <row r="128" spans="1:43" ht="14.5">
      <c r="A128" s="215">
        <v>122</v>
      </c>
      <c r="B128" s="216" t="s">
        <v>817</v>
      </c>
      <c r="C128" s="216" t="s">
        <v>505</v>
      </c>
      <c r="D128" s="216" t="s">
        <v>463</v>
      </c>
      <c r="E128" s="216" t="s">
        <v>818</v>
      </c>
      <c r="F128" s="216" t="s">
        <v>40</v>
      </c>
      <c r="G128" s="217">
        <v>47</v>
      </c>
      <c r="H128" s="217">
        <v>31</v>
      </c>
      <c r="I128" s="217">
        <v>2</v>
      </c>
      <c r="J128" s="217">
        <v>7</v>
      </c>
      <c r="L128" s="218">
        <v>122</v>
      </c>
      <c r="M128" s="219" t="s">
        <v>819</v>
      </c>
      <c r="N128" s="219" t="s">
        <v>505</v>
      </c>
      <c r="O128" s="219" t="s">
        <v>367</v>
      </c>
      <c r="P128" s="219" t="s">
        <v>642</v>
      </c>
      <c r="Q128" s="219" t="s">
        <v>32</v>
      </c>
      <c r="R128" s="220">
        <v>61</v>
      </c>
      <c r="S128" s="220">
        <v>55</v>
      </c>
      <c r="T128" s="220">
        <v>3</v>
      </c>
      <c r="U128" s="220">
        <v>6</v>
      </c>
      <c r="V128" s="100"/>
      <c r="W128" s="221">
        <v>122</v>
      </c>
      <c r="X128" s="222" t="s">
        <v>816</v>
      </c>
      <c r="Y128" s="222" t="s">
        <v>505</v>
      </c>
      <c r="Z128" s="222" t="s">
        <v>367</v>
      </c>
      <c r="AA128" s="222" t="s">
        <v>638</v>
      </c>
      <c r="AB128" s="222" t="s">
        <v>32</v>
      </c>
      <c r="AC128" s="223">
        <v>40</v>
      </c>
      <c r="AD128" s="223">
        <v>49</v>
      </c>
      <c r="AE128" s="118">
        <v>2</v>
      </c>
      <c r="AF128" s="224">
        <v>6</v>
      </c>
      <c r="AG128" s="225"/>
      <c r="AH128" s="226">
        <v>122</v>
      </c>
      <c r="AI128" s="222" t="s">
        <v>816</v>
      </c>
      <c r="AJ128" s="222" t="s">
        <v>505</v>
      </c>
      <c r="AK128" s="222" t="s">
        <v>367</v>
      </c>
      <c r="AL128" s="222" t="s">
        <v>638</v>
      </c>
      <c r="AM128" s="222" t="s">
        <v>32</v>
      </c>
      <c r="AN128" s="333">
        <v>46</v>
      </c>
      <c r="AO128" s="333">
        <v>45</v>
      </c>
      <c r="AP128" s="118">
        <v>2</v>
      </c>
      <c r="AQ128" s="118">
        <v>6</v>
      </c>
    </row>
    <row r="129" spans="1:43" ht="14.5">
      <c r="A129" s="215">
        <v>123</v>
      </c>
      <c r="B129" s="216" t="s">
        <v>820</v>
      </c>
      <c r="C129" s="216" t="s">
        <v>505</v>
      </c>
      <c r="D129" s="216" t="s">
        <v>463</v>
      </c>
      <c r="E129" s="216" t="s">
        <v>488</v>
      </c>
      <c r="F129" s="216" t="s">
        <v>40</v>
      </c>
      <c r="G129" s="217">
        <v>78</v>
      </c>
      <c r="H129" s="217">
        <v>67</v>
      </c>
      <c r="I129" s="217">
        <v>5</v>
      </c>
      <c r="J129" s="217">
        <v>3</v>
      </c>
      <c r="L129" s="218">
        <v>123</v>
      </c>
      <c r="M129" s="219" t="s">
        <v>821</v>
      </c>
      <c r="N129" s="219" t="s">
        <v>505</v>
      </c>
      <c r="O129" s="219" t="s">
        <v>367</v>
      </c>
      <c r="P129" s="219" t="s">
        <v>762</v>
      </c>
      <c r="Q129" s="219" t="s">
        <v>35</v>
      </c>
      <c r="R129" s="220">
        <v>36</v>
      </c>
      <c r="S129" s="220">
        <v>31</v>
      </c>
      <c r="T129" s="220">
        <v>1</v>
      </c>
      <c r="U129" s="220">
        <v>7</v>
      </c>
      <c r="V129" s="100"/>
      <c r="W129" s="221">
        <v>123</v>
      </c>
      <c r="X129" s="222" t="s">
        <v>819</v>
      </c>
      <c r="Y129" s="222" t="s">
        <v>505</v>
      </c>
      <c r="Z129" s="222" t="s">
        <v>367</v>
      </c>
      <c r="AA129" s="222" t="s">
        <v>642</v>
      </c>
      <c r="AB129" s="222" t="s">
        <v>32</v>
      </c>
      <c r="AC129" s="223">
        <v>59</v>
      </c>
      <c r="AD129" s="223">
        <v>59</v>
      </c>
      <c r="AE129" s="118">
        <v>3</v>
      </c>
      <c r="AF129" s="224">
        <v>6</v>
      </c>
      <c r="AG129" s="225"/>
      <c r="AH129" s="226">
        <v>123</v>
      </c>
      <c r="AI129" s="222" t="s">
        <v>819</v>
      </c>
      <c r="AJ129" s="222" t="s">
        <v>505</v>
      </c>
      <c r="AK129" s="222" t="s">
        <v>367</v>
      </c>
      <c r="AL129" s="222" t="s">
        <v>642</v>
      </c>
      <c r="AM129" s="222" t="s">
        <v>32</v>
      </c>
      <c r="AN129" s="333">
        <v>53</v>
      </c>
      <c r="AO129" s="333">
        <v>58</v>
      </c>
      <c r="AP129" s="118">
        <v>3</v>
      </c>
      <c r="AQ129" s="118">
        <v>5</v>
      </c>
    </row>
    <row r="130" spans="1:43" ht="14.5">
      <c r="A130" s="215">
        <v>124</v>
      </c>
      <c r="B130" s="216" t="s">
        <v>822</v>
      </c>
      <c r="C130" s="216" t="s">
        <v>505</v>
      </c>
      <c r="D130" s="216" t="s">
        <v>463</v>
      </c>
      <c r="E130" s="216" t="s">
        <v>488</v>
      </c>
      <c r="F130" s="216" t="s">
        <v>40</v>
      </c>
      <c r="G130" s="217">
        <v>69</v>
      </c>
      <c r="H130" s="217">
        <v>71</v>
      </c>
      <c r="I130" s="217">
        <v>4</v>
      </c>
      <c r="J130" s="217">
        <v>5</v>
      </c>
      <c r="L130" s="218">
        <v>124</v>
      </c>
      <c r="M130" s="219" t="s">
        <v>823</v>
      </c>
      <c r="N130" s="219" t="s">
        <v>505</v>
      </c>
      <c r="O130" s="219" t="s">
        <v>367</v>
      </c>
      <c r="P130" s="219" t="s">
        <v>469</v>
      </c>
      <c r="Q130" s="219" t="s">
        <v>39</v>
      </c>
      <c r="R130" s="220">
        <v>175</v>
      </c>
      <c r="S130" s="220">
        <v>166</v>
      </c>
      <c r="T130" s="220">
        <v>6</v>
      </c>
      <c r="U130" s="220">
        <v>9</v>
      </c>
      <c r="V130" s="100"/>
      <c r="W130" s="221">
        <v>124</v>
      </c>
      <c r="X130" s="222" t="s">
        <v>821</v>
      </c>
      <c r="Y130" s="222" t="s">
        <v>505</v>
      </c>
      <c r="Z130" s="222" t="s">
        <v>367</v>
      </c>
      <c r="AA130" s="222" t="s">
        <v>762</v>
      </c>
      <c r="AB130" s="222" t="s">
        <v>35</v>
      </c>
      <c r="AC130" s="223">
        <v>31</v>
      </c>
      <c r="AD130" s="223">
        <v>33</v>
      </c>
      <c r="AE130" s="118">
        <v>1</v>
      </c>
      <c r="AF130" s="224">
        <v>6</v>
      </c>
      <c r="AG130" s="225"/>
      <c r="AH130" s="226">
        <v>124</v>
      </c>
      <c r="AI130" s="222" t="s">
        <v>821</v>
      </c>
      <c r="AJ130" s="222" t="s">
        <v>505</v>
      </c>
      <c r="AK130" s="222" t="s">
        <v>367</v>
      </c>
      <c r="AL130" s="222" t="s">
        <v>762</v>
      </c>
      <c r="AM130" s="222" t="s">
        <v>35</v>
      </c>
      <c r="AN130" s="333">
        <v>38</v>
      </c>
      <c r="AO130" s="333">
        <v>32</v>
      </c>
      <c r="AP130" s="118">
        <v>1</v>
      </c>
      <c r="AQ130" s="118">
        <v>6</v>
      </c>
    </row>
    <row r="131" spans="1:43" ht="14.5">
      <c r="A131" s="215">
        <v>125</v>
      </c>
      <c r="B131" s="216" t="s">
        <v>824</v>
      </c>
      <c r="C131" s="216" t="s">
        <v>505</v>
      </c>
      <c r="D131" s="216" t="s">
        <v>463</v>
      </c>
      <c r="E131" s="216" t="s">
        <v>825</v>
      </c>
      <c r="F131" s="216" t="s">
        <v>40</v>
      </c>
      <c r="G131" s="217">
        <v>79</v>
      </c>
      <c r="H131" s="217">
        <v>58</v>
      </c>
      <c r="I131" s="217">
        <v>3</v>
      </c>
      <c r="J131" s="217">
        <v>7</v>
      </c>
      <c r="L131" s="218">
        <v>125</v>
      </c>
      <c r="M131" s="219" t="s">
        <v>826</v>
      </c>
      <c r="N131" s="219" t="s">
        <v>505</v>
      </c>
      <c r="O131" s="219" t="s">
        <v>367</v>
      </c>
      <c r="P131" s="219" t="s">
        <v>818</v>
      </c>
      <c r="Q131" s="219" t="s">
        <v>40</v>
      </c>
      <c r="R131" s="220">
        <v>51</v>
      </c>
      <c r="S131" s="220">
        <v>39</v>
      </c>
      <c r="T131" s="220">
        <v>2</v>
      </c>
      <c r="U131" s="220">
        <v>7</v>
      </c>
      <c r="V131" s="100"/>
      <c r="W131" s="221">
        <v>125</v>
      </c>
      <c r="X131" s="222" t="s">
        <v>823</v>
      </c>
      <c r="Y131" s="222" t="s">
        <v>505</v>
      </c>
      <c r="Z131" s="222" t="s">
        <v>367</v>
      </c>
      <c r="AA131" s="222" t="s">
        <v>469</v>
      </c>
      <c r="AB131" s="222" t="s">
        <v>39</v>
      </c>
      <c r="AC131" s="223">
        <v>164</v>
      </c>
      <c r="AD131" s="223">
        <v>185</v>
      </c>
      <c r="AE131" s="118">
        <v>6</v>
      </c>
      <c r="AF131" s="224">
        <v>9</v>
      </c>
      <c r="AG131" s="225"/>
      <c r="AH131" s="226">
        <v>125</v>
      </c>
      <c r="AI131" s="222" t="s">
        <v>823</v>
      </c>
      <c r="AJ131" s="222" t="s">
        <v>505</v>
      </c>
      <c r="AK131" s="222" t="s">
        <v>367</v>
      </c>
      <c r="AL131" s="222" t="s">
        <v>469</v>
      </c>
      <c r="AM131" s="222" t="s">
        <v>39</v>
      </c>
      <c r="AN131" s="333">
        <v>156</v>
      </c>
      <c r="AO131" s="333">
        <v>195</v>
      </c>
      <c r="AP131" s="118">
        <v>6</v>
      </c>
      <c r="AQ131" s="118">
        <v>9</v>
      </c>
    </row>
    <row r="132" spans="1:43" ht="14.5">
      <c r="A132" s="215">
        <v>126</v>
      </c>
      <c r="B132" s="216" t="s">
        <v>827</v>
      </c>
      <c r="C132" s="216" t="s">
        <v>505</v>
      </c>
      <c r="D132" s="216" t="s">
        <v>463</v>
      </c>
      <c r="E132" s="216" t="s">
        <v>682</v>
      </c>
      <c r="F132" s="216" t="s">
        <v>40</v>
      </c>
      <c r="G132" s="217">
        <v>187</v>
      </c>
      <c r="H132" s="217">
        <v>157</v>
      </c>
      <c r="I132" s="217">
        <v>7</v>
      </c>
      <c r="J132" s="217">
        <v>8</v>
      </c>
      <c r="L132" s="218">
        <v>126</v>
      </c>
      <c r="M132" s="219" t="s">
        <v>828</v>
      </c>
      <c r="N132" s="219" t="s">
        <v>505</v>
      </c>
      <c r="O132" s="219" t="s">
        <v>367</v>
      </c>
      <c r="P132" s="219" t="s">
        <v>711</v>
      </c>
      <c r="Q132" s="219" t="s">
        <v>33</v>
      </c>
      <c r="R132" s="220">
        <v>65</v>
      </c>
      <c r="S132" s="220">
        <v>62</v>
      </c>
      <c r="T132" s="220">
        <v>2</v>
      </c>
      <c r="U132" s="220">
        <v>7</v>
      </c>
      <c r="V132" s="100"/>
      <c r="W132" s="221">
        <v>126</v>
      </c>
      <c r="X132" s="222" t="s">
        <v>826</v>
      </c>
      <c r="Y132" s="222" t="s">
        <v>505</v>
      </c>
      <c r="Z132" s="222" t="s">
        <v>367</v>
      </c>
      <c r="AA132" s="222" t="s">
        <v>818</v>
      </c>
      <c r="AB132" s="222" t="s">
        <v>40</v>
      </c>
      <c r="AC132" s="223">
        <v>48</v>
      </c>
      <c r="AD132" s="223">
        <v>37</v>
      </c>
      <c r="AE132" s="118">
        <v>2</v>
      </c>
      <c r="AF132" s="224">
        <v>7</v>
      </c>
      <c r="AG132" s="225"/>
      <c r="AH132" s="226">
        <v>126</v>
      </c>
      <c r="AI132" s="222" t="s">
        <v>826</v>
      </c>
      <c r="AJ132" s="222" t="s">
        <v>505</v>
      </c>
      <c r="AK132" s="222" t="s">
        <v>367</v>
      </c>
      <c r="AL132" s="222" t="s">
        <v>818</v>
      </c>
      <c r="AM132" s="222" t="s">
        <v>40</v>
      </c>
      <c r="AN132" s="333">
        <v>53</v>
      </c>
      <c r="AO132" s="333">
        <v>34</v>
      </c>
      <c r="AP132" s="118">
        <v>2</v>
      </c>
      <c r="AQ132" s="118">
        <v>7</v>
      </c>
    </row>
    <row r="133" spans="1:43" ht="14.5">
      <c r="A133" s="215">
        <v>127</v>
      </c>
      <c r="B133" s="216" t="s">
        <v>829</v>
      </c>
      <c r="C133" s="216" t="s">
        <v>505</v>
      </c>
      <c r="D133" s="216" t="s">
        <v>463</v>
      </c>
      <c r="E133" s="216" t="s">
        <v>685</v>
      </c>
      <c r="F133" s="216" t="s">
        <v>40</v>
      </c>
      <c r="G133" s="217">
        <v>58</v>
      </c>
      <c r="H133" s="217">
        <v>51</v>
      </c>
      <c r="I133" s="217">
        <v>5</v>
      </c>
      <c r="J133" s="217">
        <v>4</v>
      </c>
      <c r="L133" s="218">
        <v>127</v>
      </c>
      <c r="M133" s="219" t="s">
        <v>830</v>
      </c>
      <c r="N133" s="219" t="s">
        <v>505</v>
      </c>
      <c r="O133" s="219" t="s">
        <v>367</v>
      </c>
      <c r="P133" s="219" t="s">
        <v>771</v>
      </c>
      <c r="Q133" s="219" t="s">
        <v>35</v>
      </c>
      <c r="R133" s="220">
        <v>61</v>
      </c>
      <c r="S133" s="220">
        <v>49</v>
      </c>
      <c r="T133" s="220">
        <v>2</v>
      </c>
      <c r="U133" s="220">
        <v>6</v>
      </c>
      <c r="V133" s="100"/>
      <c r="W133" s="221">
        <v>127</v>
      </c>
      <c r="X133" s="222" t="s">
        <v>828</v>
      </c>
      <c r="Y133" s="222" t="s">
        <v>505</v>
      </c>
      <c r="Z133" s="222" t="s">
        <v>367</v>
      </c>
      <c r="AA133" s="222" t="s">
        <v>711</v>
      </c>
      <c r="AB133" s="222" t="s">
        <v>33</v>
      </c>
      <c r="AC133" s="223">
        <v>69</v>
      </c>
      <c r="AD133" s="223">
        <v>59</v>
      </c>
      <c r="AE133" s="118">
        <v>2</v>
      </c>
      <c r="AF133" s="224">
        <v>5</v>
      </c>
      <c r="AG133" s="225"/>
      <c r="AH133" s="226">
        <v>127</v>
      </c>
      <c r="AI133" s="222" t="s">
        <v>828</v>
      </c>
      <c r="AJ133" s="222" t="s">
        <v>505</v>
      </c>
      <c r="AK133" s="222" t="s">
        <v>367</v>
      </c>
      <c r="AL133" s="222" t="s">
        <v>711</v>
      </c>
      <c r="AM133" s="222" t="s">
        <v>33</v>
      </c>
      <c r="AN133" s="333">
        <v>70</v>
      </c>
      <c r="AO133" s="333">
        <v>77</v>
      </c>
      <c r="AP133" s="118">
        <v>4</v>
      </c>
      <c r="AQ133" s="118">
        <v>2</v>
      </c>
    </row>
    <row r="134" spans="1:43" ht="14.5">
      <c r="A134" s="215">
        <v>128</v>
      </c>
      <c r="B134" s="216" t="s">
        <v>831</v>
      </c>
      <c r="C134" s="216" t="s">
        <v>505</v>
      </c>
      <c r="D134" s="216" t="s">
        <v>463</v>
      </c>
      <c r="E134" s="216" t="s">
        <v>699</v>
      </c>
      <c r="F134" s="216" t="s">
        <v>40</v>
      </c>
      <c r="G134" s="217">
        <v>136</v>
      </c>
      <c r="H134" s="217">
        <v>129</v>
      </c>
      <c r="I134" s="217">
        <v>5</v>
      </c>
      <c r="J134" s="217">
        <v>8</v>
      </c>
      <c r="L134" s="218">
        <v>128</v>
      </c>
      <c r="M134" s="219" t="s">
        <v>832</v>
      </c>
      <c r="N134" s="219" t="s">
        <v>505</v>
      </c>
      <c r="O134" s="219" t="s">
        <v>367</v>
      </c>
      <c r="P134" s="219" t="s">
        <v>661</v>
      </c>
      <c r="Q134" s="219" t="s">
        <v>32</v>
      </c>
      <c r="R134" s="220">
        <v>75</v>
      </c>
      <c r="S134" s="220">
        <v>87</v>
      </c>
      <c r="T134" s="220">
        <v>3</v>
      </c>
      <c r="U134" s="220">
        <v>6</v>
      </c>
      <c r="V134" s="100"/>
      <c r="W134" s="221">
        <v>128</v>
      </c>
      <c r="X134" s="222" t="s">
        <v>830</v>
      </c>
      <c r="Y134" s="222" t="s">
        <v>505</v>
      </c>
      <c r="Z134" s="222" t="s">
        <v>367</v>
      </c>
      <c r="AA134" s="222" t="s">
        <v>771</v>
      </c>
      <c r="AB134" s="222" t="s">
        <v>35</v>
      </c>
      <c r="AC134" s="223">
        <v>67</v>
      </c>
      <c r="AD134" s="223">
        <v>50</v>
      </c>
      <c r="AE134" s="118">
        <v>2</v>
      </c>
      <c r="AF134" s="224">
        <v>6</v>
      </c>
      <c r="AG134" s="225"/>
      <c r="AH134" s="226">
        <v>128</v>
      </c>
      <c r="AI134" s="222" t="s">
        <v>830</v>
      </c>
      <c r="AJ134" s="222" t="s">
        <v>505</v>
      </c>
      <c r="AK134" s="222" t="s">
        <v>367</v>
      </c>
      <c r="AL134" s="222" t="s">
        <v>771</v>
      </c>
      <c r="AM134" s="222" t="s">
        <v>35</v>
      </c>
      <c r="AN134" s="333">
        <v>66</v>
      </c>
      <c r="AO134" s="333">
        <v>57</v>
      </c>
      <c r="AP134" s="118">
        <v>3</v>
      </c>
      <c r="AQ134" s="118">
        <v>5</v>
      </c>
    </row>
    <row r="135" spans="1:43" ht="14.5">
      <c r="A135" s="215">
        <v>129</v>
      </c>
      <c r="B135" s="216" t="s">
        <v>833</v>
      </c>
      <c r="C135" s="216" t="s">
        <v>505</v>
      </c>
      <c r="D135" s="216" t="s">
        <v>463</v>
      </c>
      <c r="E135" s="216" t="s">
        <v>764</v>
      </c>
      <c r="F135" s="216" t="s">
        <v>25</v>
      </c>
      <c r="G135" s="217">
        <v>55</v>
      </c>
      <c r="H135" s="217">
        <v>49</v>
      </c>
      <c r="I135" s="217">
        <v>2</v>
      </c>
      <c r="J135" s="217">
        <v>5</v>
      </c>
      <c r="L135" s="218">
        <v>129</v>
      </c>
      <c r="M135" s="219" t="s">
        <v>834</v>
      </c>
      <c r="N135" s="219" t="s">
        <v>505</v>
      </c>
      <c r="O135" s="219" t="s">
        <v>367</v>
      </c>
      <c r="P135" s="219" t="s">
        <v>645</v>
      </c>
      <c r="Q135" s="219" t="s">
        <v>32</v>
      </c>
      <c r="R135" s="220">
        <v>102</v>
      </c>
      <c r="S135" s="220">
        <v>69</v>
      </c>
      <c r="T135" s="220">
        <v>4</v>
      </c>
      <c r="U135" s="220">
        <v>3</v>
      </c>
      <c r="V135" s="100"/>
      <c r="W135" s="221">
        <v>129</v>
      </c>
      <c r="X135" s="222" t="s">
        <v>832</v>
      </c>
      <c r="Y135" s="222" t="s">
        <v>505</v>
      </c>
      <c r="Z135" s="222" t="s">
        <v>367</v>
      </c>
      <c r="AA135" s="222" t="s">
        <v>661</v>
      </c>
      <c r="AB135" s="222" t="s">
        <v>32</v>
      </c>
      <c r="AC135" s="223">
        <v>63</v>
      </c>
      <c r="AD135" s="223">
        <v>86</v>
      </c>
      <c r="AE135" s="118">
        <v>3</v>
      </c>
      <c r="AF135" s="224">
        <v>6</v>
      </c>
      <c r="AG135" s="225"/>
      <c r="AH135" s="226">
        <v>129</v>
      </c>
      <c r="AI135" s="222" t="s">
        <v>832</v>
      </c>
      <c r="AJ135" s="222" t="s">
        <v>505</v>
      </c>
      <c r="AK135" s="222" t="s">
        <v>367</v>
      </c>
      <c r="AL135" s="222" t="s">
        <v>661</v>
      </c>
      <c r="AM135" s="222" t="s">
        <v>32</v>
      </c>
      <c r="AN135" s="333">
        <v>60</v>
      </c>
      <c r="AO135" s="333">
        <v>79</v>
      </c>
      <c r="AP135" s="118">
        <v>5</v>
      </c>
      <c r="AQ135" s="118">
        <v>4</v>
      </c>
    </row>
    <row r="136" spans="1:43" ht="14.5">
      <c r="A136" s="215">
        <v>130</v>
      </c>
      <c r="B136" s="216" t="s">
        <v>835</v>
      </c>
      <c r="C136" s="216" t="s">
        <v>505</v>
      </c>
      <c r="D136" s="216" t="s">
        <v>463</v>
      </c>
      <c r="E136" s="216" t="s">
        <v>836</v>
      </c>
      <c r="F136" s="216" t="s">
        <v>25</v>
      </c>
      <c r="G136" s="217">
        <v>53</v>
      </c>
      <c r="H136" s="217">
        <v>44</v>
      </c>
      <c r="I136" s="217">
        <v>2</v>
      </c>
      <c r="J136" s="217">
        <v>6</v>
      </c>
      <c r="L136" s="218">
        <v>130</v>
      </c>
      <c r="M136" s="219" t="s">
        <v>837</v>
      </c>
      <c r="N136" s="219" t="s">
        <v>505</v>
      </c>
      <c r="O136" s="219" t="s">
        <v>367</v>
      </c>
      <c r="P136" s="219" t="s">
        <v>825</v>
      </c>
      <c r="Q136" s="219" t="s">
        <v>40</v>
      </c>
      <c r="R136" s="220">
        <v>76</v>
      </c>
      <c r="S136" s="220">
        <v>71</v>
      </c>
      <c r="T136" s="220">
        <v>3</v>
      </c>
      <c r="U136" s="220">
        <v>8</v>
      </c>
      <c r="V136" s="100"/>
      <c r="W136" s="221">
        <v>130</v>
      </c>
      <c r="X136" s="222" t="s">
        <v>834</v>
      </c>
      <c r="Y136" s="222" t="s">
        <v>505</v>
      </c>
      <c r="Z136" s="222" t="s">
        <v>367</v>
      </c>
      <c r="AA136" s="222" t="s">
        <v>645</v>
      </c>
      <c r="AB136" s="222" t="s">
        <v>32</v>
      </c>
      <c r="AC136" s="223">
        <v>99</v>
      </c>
      <c r="AD136" s="223">
        <v>68</v>
      </c>
      <c r="AE136" s="118">
        <v>4</v>
      </c>
      <c r="AF136" s="224">
        <v>3</v>
      </c>
      <c r="AG136" s="225"/>
      <c r="AH136" s="226">
        <v>130</v>
      </c>
      <c r="AI136" s="222" t="s">
        <v>834</v>
      </c>
      <c r="AJ136" s="222" t="s">
        <v>505</v>
      </c>
      <c r="AK136" s="222" t="s">
        <v>367</v>
      </c>
      <c r="AL136" s="222" t="s">
        <v>645</v>
      </c>
      <c r="AM136" s="222" t="s">
        <v>32</v>
      </c>
      <c r="AN136" s="333">
        <v>87</v>
      </c>
      <c r="AO136" s="333">
        <v>69</v>
      </c>
      <c r="AP136" s="118">
        <v>4</v>
      </c>
      <c r="AQ136" s="118">
        <v>4</v>
      </c>
    </row>
    <row r="137" spans="1:43" ht="14.5">
      <c r="A137" s="215">
        <v>131</v>
      </c>
      <c r="B137" s="216" t="s">
        <v>838</v>
      </c>
      <c r="C137" s="216" t="s">
        <v>505</v>
      </c>
      <c r="D137" s="216" t="s">
        <v>463</v>
      </c>
      <c r="E137" s="216" t="s">
        <v>839</v>
      </c>
      <c r="F137" s="216" t="s">
        <v>25</v>
      </c>
      <c r="G137" s="217">
        <v>11</v>
      </c>
      <c r="H137" s="217">
        <v>12</v>
      </c>
      <c r="I137" s="217" t="s">
        <v>26</v>
      </c>
      <c r="J137" s="217">
        <v>3</v>
      </c>
      <c r="L137" s="218">
        <v>131</v>
      </c>
      <c r="M137" s="219" t="s">
        <v>840</v>
      </c>
      <c r="N137" s="219" t="s">
        <v>505</v>
      </c>
      <c r="O137" s="219" t="s">
        <v>367</v>
      </c>
      <c r="P137" s="219" t="s">
        <v>560</v>
      </c>
      <c r="Q137" s="219" t="s">
        <v>34</v>
      </c>
      <c r="R137" s="220">
        <v>51</v>
      </c>
      <c r="S137" s="220">
        <v>60</v>
      </c>
      <c r="T137" s="220">
        <v>4</v>
      </c>
      <c r="U137" s="220">
        <v>4</v>
      </c>
      <c r="V137" s="100"/>
      <c r="W137" s="221">
        <v>131</v>
      </c>
      <c r="X137" s="222" t="s">
        <v>837</v>
      </c>
      <c r="Y137" s="222" t="s">
        <v>505</v>
      </c>
      <c r="Z137" s="222" t="s">
        <v>367</v>
      </c>
      <c r="AA137" s="222" t="s">
        <v>825</v>
      </c>
      <c r="AB137" s="222" t="s">
        <v>40</v>
      </c>
      <c r="AC137" s="223">
        <v>71</v>
      </c>
      <c r="AD137" s="223">
        <v>77</v>
      </c>
      <c r="AE137" s="118">
        <v>3</v>
      </c>
      <c r="AF137" s="224">
        <v>8</v>
      </c>
      <c r="AG137" s="225"/>
      <c r="AH137" s="226">
        <v>131</v>
      </c>
      <c r="AI137" s="222" t="s">
        <v>837</v>
      </c>
      <c r="AJ137" s="222" t="s">
        <v>505</v>
      </c>
      <c r="AK137" s="222" t="s">
        <v>367</v>
      </c>
      <c r="AL137" s="222" t="s">
        <v>825</v>
      </c>
      <c r="AM137" s="222" t="s">
        <v>40</v>
      </c>
      <c r="AN137" s="333">
        <v>74</v>
      </c>
      <c r="AO137" s="333">
        <v>72</v>
      </c>
      <c r="AP137" s="118">
        <v>6</v>
      </c>
      <c r="AQ137" s="118">
        <v>5</v>
      </c>
    </row>
    <row r="138" spans="1:43" ht="14.5">
      <c r="A138" s="215">
        <v>132</v>
      </c>
      <c r="B138" s="216" t="s">
        <v>841</v>
      </c>
      <c r="C138" s="216" t="s">
        <v>505</v>
      </c>
      <c r="D138" s="216" t="s">
        <v>463</v>
      </c>
      <c r="E138" s="216" t="s">
        <v>507</v>
      </c>
      <c r="F138" s="216" t="s">
        <v>25</v>
      </c>
      <c r="G138" s="217">
        <v>104</v>
      </c>
      <c r="H138" s="217">
        <v>75</v>
      </c>
      <c r="I138" s="217">
        <v>3</v>
      </c>
      <c r="J138" s="217">
        <v>5</v>
      </c>
      <c r="L138" s="218">
        <v>132</v>
      </c>
      <c r="M138" s="219" t="s">
        <v>842</v>
      </c>
      <c r="N138" s="219" t="s">
        <v>505</v>
      </c>
      <c r="O138" s="219" t="s">
        <v>367</v>
      </c>
      <c r="P138" s="219" t="s">
        <v>764</v>
      </c>
      <c r="Q138" s="219" t="s">
        <v>25</v>
      </c>
      <c r="R138" s="220">
        <v>37</v>
      </c>
      <c r="S138" s="220">
        <v>37</v>
      </c>
      <c r="T138" s="220">
        <v>3</v>
      </c>
      <c r="U138" s="220">
        <v>5</v>
      </c>
      <c r="V138" s="100"/>
      <c r="W138" s="221">
        <v>132</v>
      </c>
      <c r="X138" s="222" t="s">
        <v>840</v>
      </c>
      <c r="Y138" s="222" t="s">
        <v>505</v>
      </c>
      <c r="Z138" s="222" t="s">
        <v>367</v>
      </c>
      <c r="AA138" s="222" t="s">
        <v>560</v>
      </c>
      <c r="AB138" s="222" t="s">
        <v>34</v>
      </c>
      <c r="AC138" s="223">
        <v>52</v>
      </c>
      <c r="AD138" s="223">
        <v>56</v>
      </c>
      <c r="AE138" s="118">
        <v>4</v>
      </c>
      <c r="AF138" s="224">
        <v>4</v>
      </c>
      <c r="AG138" s="225"/>
      <c r="AH138" s="226">
        <v>132</v>
      </c>
      <c r="AI138" s="222" t="s">
        <v>840</v>
      </c>
      <c r="AJ138" s="222" t="s">
        <v>505</v>
      </c>
      <c r="AK138" s="222" t="s">
        <v>367</v>
      </c>
      <c r="AL138" s="222" t="s">
        <v>560</v>
      </c>
      <c r="AM138" s="222" t="s">
        <v>34</v>
      </c>
      <c r="AN138" s="333">
        <v>56</v>
      </c>
      <c r="AO138" s="333">
        <v>55</v>
      </c>
      <c r="AP138" s="118">
        <v>4</v>
      </c>
      <c r="AQ138" s="118">
        <v>2</v>
      </c>
    </row>
    <row r="139" spans="1:43" ht="14.5">
      <c r="A139" s="215">
        <v>133</v>
      </c>
      <c r="B139" s="216" t="s">
        <v>843</v>
      </c>
      <c r="C139" s="216" t="s">
        <v>505</v>
      </c>
      <c r="D139" s="216" t="s">
        <v>463</v>
      </c>
      <c r="E139" s="216" t="s">
        <v>727</v>
      </c>
      <c r="F139" s="216" t="s">
        <v>25</v>
      </c>
      <c r="G139" s="217">
        <v>69</v>
      </c>
      <c r="H139" s="217">
        <v>71</v>
      </c>
      <c r="I139" s="217">
        <v>4</v>
      </c>
      <c r="J139" s="217">
        <v>3</v>
      </c>
      <c r="L139" s="218">
        <v>133</v>
      </c>
      <c r="M139" s="219" t="s">
        <v>844</v>
      </c>
      <c r="N139" s="219" t="s">
        <v>505</v>
      </c>
      <c r="O139" s="219" t="s">
        <v>367</v>
      </c>
      <c r="P139" s="219" t="s">
        <v>602</v>
      </c>
      <c r="Q139" s="219" t="s">
        <v>30</v>
      </c>
      <c r="R139" s="220">
        <v>27</v>
      </c>
      <c r="S139" s="220">
        <v>26</v>
      </c>
      <c r="T139" s="220">
        <v>2</v>
      </c>
      <c r="U139" s="220">
        <v>3</v>
      </c>
      <c r="V139" s="100"/>
      <c r="W139" s="221">
        <v>133</v>
      </c>
      <c r="X139" s="222" t="s">
        <v>842</v>
      </c>
      <c r="Y139" s="222" t="s">
        <v>505</v>
      </c>
      <c r="Z139" s="222" t="s">
        <v>367</v>
      </c>
      <c r="AA139" s="222" t="s">
        <v>764</v>
      </c>
      <c r="AB139" s="222" t="s">
        <v>25</v>
      </c>
      <c r="AC139" s="223">
        <v>34</v>
      </c>
      <c r="AD139" s="223">
        <v>39</v>
      </c>
      <c r="AE139" s="118">
        <v>3</v>
      </c>
      <c r="AF139" s="224">
        <v>5</v>
      </c>
      <c r="AG139" s="225"/>
      <c r="AH139" s="226">
        <v>133</v>
      </c>
      <c r="AI139" s="222" t="s">
        <v>842</v>
      </c>
      <c r="AJ139" s="222" t="s">
        <v>505</v>
      </c>
      <c r="AK139" s="222" t="s">
        <v>367</v>
      </c>
      <c r="AL139" s="222" t="s">
        <v>764</v>
      </c>
      <c r="AM139" s="222" t="s">
        <v>25</v>
      </c>
      <c r="AN139" s="333">
        <v>32</v>
      </c>
      <c r="AO139" s="333">
        <v>43</v>
      </c>
      <c r="AP139" s="118">
        <v>3</v>
      </c>
      <c r="AQ139" s="118">
        <v>5</v>
      </c>
    </row>
    <row r="140" spans="1:43" ht="14.5">
      <c r="A140" s="215">
        <v>134</v>
      </c>
      <c r="B140" s="216" t="s">
        <v>845</v>
      </c>
      <c r="C140" s="216" t="s">
        <v>505</v>
      </c>
      <c r="D140" s="216" t="s">
        <v>463</v>
      </c>
      <c r="E140" s="216" t="s">
        <v>764</v>
      </c>
      <c r="F140" s="216" t="s">
        <v>25</v>
      </c>
      <c r="G140" s="217">
        <v>37</v>
      </c>
      <c r="H140" s="217">
        <v>37</v>
      </c>
      <c r="I140" s="217">
        <v>3</v>
      </c>
      <c r="J140" s="217">
        <v>5</v>
      </c>
      <c r="L140" s="218">
        <v>134</v>
      </c>
      <c r="M140" s="219" t="s">
        <v>846</v>
      </c>
      <c r="N140" s="219" t="s">
        <v>505</v>
      </c>
      <c r="O140" s="219" t="s">
        <v>367</v>
      </c>
      <c r="P140" s="219" t="s">
        <v>35</v>
      </c>
      <c r="Q140" s="219" t="s">
        <v>35</v>
      </c>
      <c r="R140" s="220">
        <v>172</v>
      </c>
      <c r="S140" s="220">
        <v>181</v>
      </c>
      <c r="T140" s="220">
        <v>6</v>
      </c>
      <c r="U140" s="220">
        <v>15</v>
      </c>
      <c r="V140" s="100"/>
      <c r="W140" s="221">
        <v>134</v>
      </c>
      <c r="X140" s="222" t="s">
        <v>844</v>
      </c>
      <c r="Y140" s="222" t="s">
        <v>505</v>
      </c>
      <c r="Z140" s="222" t="s">
        <v>367</v>
      </c>
      <c r="AA140" s="222" t="s">
        <v>602</v>
      </c>
      <c r="AB140" s="222" t="s">
        <v>30</v>
      </c>
      <c r="AC140" s="223">
        <v>24</v>
      </c>
      <c r="AD140" s="223">
        <v>27</v>
      </c>
      <c r="AE140" s="118">
        <v>2</v>
      </c>
      <c r="AF140" s="224">
        <v>2</v>
      </c>
      <c r="AG140" s="225"/>
      <c r="AH140" s="226">
        <v>134</v>
      </c>
      <c r="AI140" s="222" t="s">
        <v>844</v>
      </c>
      <c r="AJ140" s="222" t="s">
        <v>505</v>
      </c>
      <c r="AK140" s="222" t="s">
        <v>367</v>
      </c>
      <c r="AL140" s="222" t="s">
        <v>602</v>
      </c>
      <c r="AM140" s="222" t="s">
        <v>30</v>
      </c>
      <c r="AN140" s="333">
        <v>25</v>
      </c>
      <c r="AO140" s="333">
        <v>31</v>
      </c>
      <c r="AP140" s="118">
        <v>2</v>
      </c>
      <c r="AQ140" s="118">
        <v>3</v>
      </c>
    </row>
    <row r="141" spans="1:43" ht="14.5">
      <c r="A141" s="215">
        <v>135</v>
      </c>
      <c r="B141" s="216" t="s">
        <v>847</v>
      </c>
      <c r="C141" s="216" t="s">
        <v>505</v>
      </c>
      <c r="D141" s="216" t="s">
        <v>463</v>
      </c>
      <c r="E141" s="216" t="s">
        <v>848</v>
      </c>
      <c r="F141" s="216" t="s">
        <v>25</v>
      </c>
      <c r="G141" s="217">
        <v>53</v>
      </c>
      <c r="H141" s="217">
        <v>44</v>
      </c>
      <c r="I141" s="217">
        <v>3</v>
      </c>
      <c r="J141" s="217">
        <v>6</v>
      </c>
      <c r="L141" s="218">
        <v>135</v>
      </c>
      <c r="M141" s="219" t="s">
        <v>849</v>
      </c>
      <c r="N141" s="219" t="s">
        <v>505</v>
      </c>
      <c r="O141" s="219" t="s">
        <v>367</v>
      </c>
      <c r="P141" s="219" t="s">
        <v>614</v>
      </c>
      <c r="Q141" s="219" t="s">
        <v>35</v>
      </c>
      <c r="R141" s="220">
        <v>82</v>
      </c>
      <c r="S141" s="220">
        <v>63</v>
      </c>
      <c r="T141" s="220">
        <v>2</v>
      </c>
      <c r="U141" s="220">
        <v>8</v>
      </c>
      <c r="V141" s="100"/>
      <c r="W141" s="221">
        <v>135</v>
      </c>
      <c r="X141" s="222" t="s">
        <v>846</v>
      </c>
      <c r="Y141" s="222" t="s">
        <v>505</v>
      </c>
      <c r="Z141" s="222" t="s">
        <v>367</v>
      </c>
      <c r="AA141" s="222" t="s">
        <v>35</v>
      </c>
      <c r="AB141" s="222" t="s">
        <v>35</v>
      </c>
      <c r="AC141" s="223">
        <v>170</v>
      </c>
      <c r="AD141" s="223">
        <v>177</v>
      </c>
      <c r="AE141" s="118">
        <v>6</v>
      </c>
      <c r="AF141" s="224">
        <v>14</v>
      </c>
      <c r="AG141" s="225"/>
      <c r="AH141" s="226">
        <v>135</v>
      </c>
      <c r="AI141" s="222" t="s">
        <v>846</v>
      </c>
      <c r="AJ141" s="222" t="s">
        <v>505</v>
      </c>
      <c r="AK141" s="222" t="s">
        <v>367</v>
      </c>
      <c r="AL141" s="222" t="s">
        <v>35</v>
      </c>
      <c r="AM141" s="222" t="s">
        <v>35</v>
      </c>
      <c r="AN141" s="333">
        <v>167</v>
      </c>
      <c r="AO141" s="333">
        <v>176</v>
      </c>
      <c r="AP141" s="118">
        <v>6</v>
      </c>
      <c r="AQ141" s="118">
        <v>15</v>
      </c>
    </row>
    <row r="142" spans="1:43" ht="14.5">
      <c r="A142" s="215">
        <v>136</v>
      </c>
      <c r="B142" s="216" t="s">
        <v>850</v>
      </c>
      <c r="C142" s="216" t="s">
        <v>511</v>
      </c>
      <c r="D142" s="216" t="s">
        <v>463</v>
      </c>
      <c r="E142" s="216" t="s">
        <v>480</v>
      </c>
      <c r="F142" s="216" t="s">
        <v>27</v>
      </c>
      <c r="G142" s="217">
        <v>73</v>
      </c>
      <c r="H142" s="217">
        <v>60</v>
      </c>
      <c r="I142" s="217">
        <v>2</v>
      </c>
      <c r="J142" s="217">
        <v>12</v>
      </c>
      <c r="L142" s="218">
        <v>136</v>
      </c>
      <c r="M142" s="219" t="s">
        <v>851</v>
      </c>
      <c r="N142" s="219" t="s">
        <v>505</v>
      </c>
      <c r="O142" s="219" t="s">
        <v>367</v>
      </c>
      <c r="P142" s="219" t="s">
        <v>631</v>
      </c>
      <c r="Q142" s="219" t="s">
        <v>28</v>
      </c>
      <c r="R142" s="220">
        <v>61</v>
      </c>
      <c r="S142" s="220">
        <v>45</v>
      </c>
      <c r="T142" s="220">
        <v>3</v>
      </c>
      <c r="U142" s="220">
        <v>5</v>
      </c>
      <c r="V142" s="100"/>
      <c r="W142" s="221">
        <v>136</v>
      </c>
      <c r="X142" s="222" t="s">
        <v>849</v>
      </c>
      <c r="Y142" s="222" t="s">
        <v>505</v>
      </c>
      <c r="Z142" s="222" t="s">
        <v>367</v>
      </c>
      <c r="AA142" s="222" t="s">
        <v>614</v>
      </c>
      <c r="AB142" s="222" t="s">
        <v>35</v>
      </c>
      <c r="AC142" s="223">
        <v>87</v>
      </c>
      <c r="AD142" s="223">
        <v>42</v>
      </c>
      <c r="AE142" s="118">
        <v>2</v>
      </c>
      <c r="AF142" s="224">
        <v>7</v>
      </c>
      <c r="AG142" s="225"/>
      <c r="AH142" s="226">
        <v>136</v>
      </c>
      <c r="AI142" s="222" t="s">
        <v>849</v>
      </c>
      <c r="AJ142" s="222" t="s">
        <v>505</v>
      </c>
      <c r="AK142" s="222" t="s">
        <v>367</v>
      </c>
      <c r="AL142" s="222" t="s">
        <v>614</v>
      </c>
      <c r="AM142" s="222" t="s">
        <v>35</v>
      </c>
      <c r="AN142" s="333">
        <v>70</v>
      </c>
      <c r="AO142" s="333">
        <v>36</v>
      </c>
      <c r="AP142" s="118">
        <v>3</v>
      </c>
      <c r="AQ142" s="118">
        <v>6</v>
      </c>
    </row>
    <row r="143" spans="1:43" ht="14.5">
      <c r="A143" s="215">
        <v>137</v>
      </c>
      <c r="B143" s="216" t="s">
        <v>852</v>
      </c>
      <c r="C143" s="216" t="s">
        <v>511</v>
      </c>
      <c r="D143" s="216" t="s">
        <v>463</v>
      </c>
      <c r="E143" s="216" t="s">
        <v>597</v>
      </c>
      <c r="F143" s="216" t="s">
        <v>27</v>
      </c>
      <c r="G143" s="217">
        <v>110</v>
      </c>
      <c r="H143" s="217">
        <v>147</v>
      </c>
      <c r="I143" s="217">
        <v>4</v>
      </c>
      <c r="J143" s="217">
        <v>7</v>
      </c>
      <c r="L143" s="218">
        <v>137</v>
      </c>
      <c r="M143" s="219" t="s">
        <v>853</v>
      </c>
      <c r="N143" s="219" t="s">
        <v>505</v>
      </c>
      <c r="O143" s="219" t="s">
        <v>367</v>
      </c>
      <c r="P143" s="219" t="s">
        <v>638</v>
      </c>
      <c r="Q143" s="219" t="s">
        <v>32</v>
      </c>
      <c r="R143" s="220">
        <v>71</v>
      </c>
      <c r="S143" s="220">
        <v>68</v>
      </c>
      <c r="T143" s="220">
        <v>3</v>
      </c>
      <c r="U143" s="220">
        <v>6</v>
      </c>
      <c r="V143" s="100"/>
      <c r="W143" s="221">
        <v>137</v>
      </c>
      <c r="X143" s="222" t="s">
        <v>851</v>
      </c>
      <c r="Y143" s="222" t="s">
        <v>505</v>
      </c>
      <c r="Z143" s="222" t="s">
        <v>367</v>
      </c>
      <c r="AA143" s="222" t="s">
        <v>631</v>
      </c>
      <c r="AB143" s="222" t="s">
        <v>28</v>
      </c>
      <c r="AC143" s="223">
        <v>60</v>
      </c>
      <c r="AD143" s="223">
        <v>51</v>
      </c>
      <c r="AE143" s="118">
        <v>3</v>
      </c>
      <c r="AF143" s="224">
        <v>4</v>
      </c>
      <c r="AG143" s="225"/>
      <c r="AH143" s="226">
        <v>137</v>
      </c>
      <c r="AI143" s="222" t="s">
        <v>851</v>
      </c>
      <c r="AJ143" s="222" t="s">
        <v>505</v>
      </c>
      <c r="AK143" s="222" t="s">
        <v>367</v>
      </c>
      <c r="AL143" s="222" t="s">
        <v>631</v>
      </c>
      <c r="AM143" s="222" t="s">
        <v>28</v>
      </c>
      <c r="AN143" s="333">
        <v>62</v>
      </c>
      <c r="AO143" s="333">
        <v>47</v>
      </c>
      <c r="AP143" s="118">
        <v>3</v>
      </c>
      <c r="AQ143" s="118">
        <v>4</v>
      </c>
    </row>
    <row r="144" spans="1:43" ht="14.5">
      <c r="A144" s="215">
        <v>138</v>
      </c>
      <c r="B144" s="216" t="s">
        <v>854</v>
      </c>
      <c r="C144" s="216" t="s">
        <v>511</v>
      </c>
      <c r="D144" s="216" t="s">
        <v>463</v>
      </c>
      <c r="E144" s="216" t="s">
        <v>610</v>
      </c>
      <c r="F144" s="216" t="s">
        <v>27</v>
      </c>
      <c r="G144" s="217">
        <v>42</v>
      </c>
      <c r="H144" s="217">
        <v>39</v>
      </c>
      <c r="I144" s="217">
        <v>1</v>
      </c>
      <c r="J144" s="217">
        <v>7</v>
      </c>
      <c r="L144" s="218">
        <v>138</v>
      </c>
      <c r="M144" s="219" t="s">
        <v>855</v>
      </c>
      <c r="N144" s="219" t="s">
        <v>505</v>
      </c>
      <c r="O144" s="219" t="s">
        <v>367</v>
      </c>
      <c r="P144" s="219" t="s">
        <v>33</v>
      </c>
      <c r="Q144" s="219" t="s">
        <v>33</v>
      </c>
      <c r="R144" s="220">
        <v>384</v>
      </c>
      <c r="S144" s="220">
        <v>341</v>
      </c>
      <c r="T144" s="220">
        <v>3</v>
      </c>
      <c r="U144" s="220">
        <v>14</v>
      </c>
      <c r="V144" s="100"/>
      <c r="W144" s="221">
        <v>138</v>
      </c>
      <c r="X144" s="222" t="s">
        <v>853</v>
      </c>
      <c r="Y144" s="222" t="s">
        <v>505</v>
      </c>
      <c r="Z144" s="222" t="s">
        <v>367</v>
      </c>
      <c r="AA144" s="222" t="s">
        <v>638</v>
      </c>
      <c r="AB144" s="222" t="s">
        <v>32</v>
      </c>
      <c r="AC144" s="223">
        <v>71</v>
      </c>
      <c r="AD144" s="223">
        <v>77</v>
      </c>
      <c r="AE144" s="118">
        <v>3</v>
      </c>
      <c r="AF144" s="224">
        <v>5</v>
      </c>
      <c r="AG144" s="225"/>
      <c r="AH144" s="226">
        <v>138</v>
      </c>
      <c r="AI144" s="222" t="s">
        <v>853</v>
      </c>
      <c r="AJ144" s="222" t="s">
        <v>505</v>
      </c>
      <c r="AK144" s="222" t="s">
        <v>367</v>
      </c>
      <c r="AL144" s="222" t="s">
        <v>638</v>
      </c>
      <c r="AM144" s="222" t="s">
        <v>32</v>
      </c>
      <c r="AN144" s="333">
        <v>83</v>
      </c>
      <c r="AO144" s="333">
        <v>80</v>
      </c>
      <c r="AP144" s="118">
        <v>3</v>
      </c>
      <c r="AQ144" s="118">
        <v>4</v>
      </c>
    </row>
    <row r="145" spans="1:43" ht="14.5">
      <c r="A145" s="215">
        <v>139</v>
      </c>
      <c r="B145" s="216" t="s">
        <v>856</v>
      </c>
      <c r="C145" s="216" t="s">
        <v>511</v>
      </c>
      <c r="D145" s="216" t="s">
        <v>463</v>
      </c>
      <c r="E145" s="216" t="s">
        <v>480</v>
      </c>
      <c r="F145" s="216" t="s">
        <v>27</v>
      </c>
      <c r="G145" s="217">
        <v>201</v>
      </c>
      <c r="H145" s="217">
        <v>169</v>
      </c>
      <c r="I145" s="217">
        <v>2</v>
      </c>
      <c r="J145" s="217">
        <v>10</v>
      </c>
      <c r="L145" s="218">
        <v>139</v>
      </c>
      <c r="M145" s="219" t="s">
        <v>857</v>
      </c>
      <c r="N145" s="219" t="s">
        <v>505</v>
      </c>
      <c r="O145" s="219" t="s">
        <v>367</v>
      </c>
      <c r="P145" s="219" t="s">
        <v>514</v>
      </c>
      <c r="Q145" s="219" t="s">
        <v>27</v>
      </c>
      <c r="R145" s="220">
        <v>91</v>
      </c>
      <c r="S145" s="220">
        <v>78</v>
      </c>
      <c r="T145" s="220">
        <v>3</v>
      </c>
      <c r="U145" s="220">
        <v>4</v>
      </c>
      <c r="V145" s="100"/>
      <c r="W145" s="221">
        <v>139</v>
      </c>
      <c r="X145" s="222" t="s">
        <v>855</v>
      </c>
      <c r="Y145" s="222" t="s">
        <v>505</v>
      </c>
      <c r="Z145" s="222" t="s">
        <v>367</v>
      </c>
      <c r="AA145" s="222" t="s">
        <v>33</v>
      </c>
      <c r="AB145" s="222" t="s">
        <v>33</v>
      </c>
      <c r="AC145" s="223">
        <v>223</v>
      </c>
      <c r="AD145" s="223">
        <v>200</v>
      </c>
      <c r="AE145" s="118">
        <v>3</v>
      </c>
      <c r="AF145" s="224">
        <v>16</v>
      </c>
      <c r="AG145" s="225"/>
      <c r="AH145" s="226">
        <v>139</v>
      </c>
      <c r="AI145" s="222" t="s">
        <v>855</v>
      </c>
      <c r="AJ145" s="222" t="s">
        <v>505</v>
      </c>
      <c r="AK145" s="222" t="s">
        <v>367</v>
      </c>
      <c r="AL145" s="222" t="s">
        <v>33</v>
      </c>
      <c r="AM145" s="222" t="s">
        <v>33</v>
      </c>
      <c r="AN145" s="333">
        <v>242</v>
      </c>
      <c r="AO145" s="333">
        <v>224</v>
      </c>
      <c r="AP145" s="118">
        <v>4</v>
      </c>
      <c r="AQ145" s="118">
        <v>16</v>
      </c>
    </row>
    <row r="146" spans="1:43" ht="14.5">
      <c r="A146" s="215">
        <v>140</v>
      </c>
      <c r="B146" s="216" t="s">
        <v>858</v>
      </c>
      <c r="C146" s="216" t="s">
        <v>511</v>
      </c>
      <c r="D146" s="216" t="s">
        <v>463</v>
      </c>
      <c r="E146" s="216" t="s">
        <v>859</v>
      </c>
      <c r="F146" s="216" t="s">
        <v>27</v>
      </c>
      <c r="G146" s="217">
        <v>18</v>
      </c>
      <c r="H146" s="217">
        <v>17</v>
      </c>
      <c r="I146" s="217" t="s">
        <v>26</v>
      </c>
      <c r="J146" s="217">
        <v>4</v>
      </c>
      <c r="L146" s="218">
        <v>140</v>
      </c>
      <c r="M146" s="219" t="s">
        <v>860</v>
      </c>
      <c r="N146" s="219" t="s">
        <v>505</v>
      </c>
      <c r="O146" s="219" t="s">
        <v>367</v>
      </c>
      <c r="P146" s="219" t="s">
        <v>566</v>
      </c>
      <c r="Q146" s="219" t="s">
        <v>34</v>
      </c>
      <c r="R146" s="220">
        <v>28</v>
      </c>
      <c r="S146" s="220">
        <v>34</v>
      </c>
      <c r="T146" s="220">
        <v>3</v>
      </c>
      <c r="U146" s="220">
        <v>4</v>
      </c>
      <c r="V146" s="100"/>
      <c r="W146" s="221">
        <v>140</v>
      </c>
      <c r="X146" s="222" t="s">
        <v>857</v>
      </c>
      <c r="Y146" s="222" t="s">
        <v>505</v>
      </c>
      <c r="Z146" s="222" t="s">
        <v>367</v>
      </c>
      <c r="AA146" s="222" t="s">
        <v>514</v>
      </c>
      <c r="AB146" s="222" t="s">
        <v>27</v>
      </c>
      <c r="AC146" s="223">
        <v>93</v>
      </c>
      <c r="AD146" s="223">
        <v>77</v>
      </c>
      <c r="AE146" s="118">
        <v>3</v>
      </c>
      <c r="AF146" s="224">
        <v>5</v>
      </c>
      <c r="AG146" s="225"/>
      <c r="AH146" s="226">
        <v>140</v>
      </c>
      <c r="AI146" s="222" t="s">
        <v>857</v>
      </c>
      <c r="AJ146" s="222" t="s">
        <v>505</v>
      </c>
      <c r="AK146" s="222" t="s">
        <v>367</v>
      </c>
      <c r="AL146" s="222" t="s">
        <v>514</v>
      </c>
      <c r="AM146" s="222" t="s">
        <v>27</v>
      </c>
      <c r="AN146" s="333">
        <v>88</v>
      </c>
      <c r="AO146" s="333">
        <v>73</v>
      </c>
      <c r="AP146" s="118">
        <v>3</v>
      </c>
      <c r="AQ146" s="118">
        <v>5</v>
      </c>
    </row>
    <row r="147" spans="1:43" ht="14.5">
      <c r="A147" s="215">
        <v>141</v>
      </c>
      <c r="B147" s="216" t="s">
        <v>861</v>
      </c>
      <c r="C147" s="216" t="s">
        <v>511</v>
      </c>
      <c r="D147" s="216" t="s">
        <v>463</v>
      </c>
      <c r="E147" s="216" t="s">
        <v>593</v>
      </c>
      <c r="F147" s="216" t="s">
        <v>34</v>
      </c>
      <c r="G147" s="217">
        <v>91</v>
      </c>
      <c r="H147" s="217">
        <v>98</v>
      </c>
      <c r="I147" s="217">
        <v>3</v>
      </c>
      <c r="J147" s="217">
        <v>11</v>
      </c>
      <c r="L147" s="218">
        <v>141</v>
      </c>
      <c r="M147" s="219" t="s">
        <v>862</v>
      </c>
      <c r="N147" s="219" t="s">
        <v>505</v>
      </c>
      <c r="O147" s="219" t="s">
        <v>367</v>
      </c>
      <c r="P147" s="219" t="s">
        <v>740</v>
      </c>
      <c r="Q147" s="219" t="s">
        <v>36</v>
      </c>
      <c r="R147" s="220">
        <v>61</v>
      </c>
      <c r="S147" s="220">
        <v>39</v>
      </c>
      <c r="T147" s="220">
        <v>2</v>
      </c>
      <c r="U147" s="220">
        <v>6</v>
      </c>
      <c r="V147" s="100"/>
      <c r="W147" s="221">
        <v>141</v>
      </c>
      <c r="X147" s="222" t="s">
        <v>860</v>
      </c>
      <c r="Y147" s="222" t="s">
        <v>505</v>
      </c>
      <c r="Z147" s="222" t="s">
        <v>367</v>
      </c>
      <c r="AA147" s="222" t="s">
        <v>566</v>
      </c>
      <c r="AB147" s="222" t="s">
        <v>34</v>
      </c>
      <c r="AC147" s="223">
        <v>35</v>
      </c>
      <c r="AD147" s="223">
        <v>27</v>
      </c>
      <c r="AE147" s="118">
        <v>3</v>
      </c>
      <c r="AF147" s="224">
        <v>5</v>
      </c>
      <c r="AG147" s="225"/>
      <c r="AH147" s="226">
        <v>141</v>
      </c>
      <c r="AI147" s="222" t="s">
        <v>860</v>
      </c>
      <c r="AJ147" s="222" t="s">
        <v>505</v>
      </c>
      <c r="AK147" s="222" t="s">
        <v>367</v>
      </c>
      <c r="AL147" s="222" t="s">
        <v>566</v>
      </c>
      <c r="AM147" s="222" t="s">
        <v>34</v>
      </c>
      <c r="AN147" s="333">
        <v>31</v>
      </c>
      <c r="AO147" s="333">
        <v>35</v>
      </c>
      <c r="AP147" s="118">
        <v>5</v>
      </c>
      <c r="AQ147" s="118">
        <v>3</v>
      </c>
    </row>
    <row r="148" spans="1:43" ht="14.5">
      <c r="A148" s="215">
        <v>142</v>
      </c>
      <c r="B148" s="216" t="s">
        <v>863</v>
      </c>
      <c r="C148" s="216" t="s">
        <v>511</v>
      </c>
      <c r="D148" s="216" t="s">
        <v>463</v>
      </c>
      <c r="E148" s="216" t="s">
        <v>34</v>
      </c>
      <c r="F148" s="216" t="s">
        <v>34</v>
      </c>
      <c r="G148" s="217">
        <v>498</v>
      </c>
      <c r="H148" s="217">
        <v>472</v>
      </c>
      <c r="I148" s="217">
        <v>5</v>
      </c>
      <c r="J148" s="217">
        <v>16</v>
      </c>
      <c r="L148" s="218">
        <v>142</v>
      </c>
      <c r="M148" s="219" t="s">
        <v>864</v>
      </c>
      <c r="N148" s="219" t="s">
        <v>505</v>
      </c>
      <c r="O148" s="219" t="s">
        <v>367</v>
      </c>
      <c r="P148" s="219" t="s">
        <v>541</v>
      </c>
      <c r="Q148" s="219" t="s">
        <v>37</v>
      </c>
      <c r="R148" s="220">
        <v>55</v>
      </c>
      <c r="S148" s="220">
        <v>69</v>
      </c>
      <c r="T148" s="220">
        <v>3</v>
      </c>
      <c r="U148" s="220">
        <v>6</v>
      </c>
      <c r="V148" s="100"/>
      <c r="W148" s="221">
        <v>142</v>
      </c>
      <c r="X148" s="222" t="s">
        <v>862</v>
      </c>
      <c r="Y148" s="222" t="s">
        <v>505</v>
      </c>
      <c r="Z148" s="222" t="s">
        <v>367</v>
      </c>
      <c r="AA148" s="222" t="s">
        <v>740</v>
      </c>
      <c r="AB148" s="222" t="s">
        <v>36</v>
      </c>
      <c r="AC148" s="223">
        <v>54</v>
      </c>
      <c r="AD148" s="223">
        <v>46</v>
      </c>
      <c r="AE148" s="118">
        <v>2</v>
      </c>
      <c r="AF148" s="224">
        <v>5</v>
      </c>
      <c r="AG148" s="225"/>
      <c r="AH148" s="226">
        <v>142</v>
      </c>
      <c r="AI148" s="222" t="s">
        <v>862</v>
      </c>
      <c r="AJ148" s="222" t="s">
        <v>505</v>
      </c>
      <c r="AK148" s="222" t="s">
        <v>367</v>
      </c>
      <c r="AL148" s="222" t="s">
        <v>740</v>
      </c>
      <c r="AM148" s="222" t="s">
        <v>36</v>
      </c>
      <c r="AN148" s="333">
        <v>55</v>
      </c>
      <c r="AO148" s="333">
        <v>44</v>
      </c>
      <c r="AP148" s="118">
        <v>3</v>
      </c>
      <c r="AQ148" s="118">
        <v>4</v>
      </c>
    </row>
    <row r="149" spans="1:43" ht="14.5">
      <c r="A149" s="215">
        <v>143</v>
      </c>
      <c r="B149" s="216" t="s">
        <v>865</v>
      </c>
      <c r="C149" s="216" t="s">
        <v>511</v>
      </c>
      <c r="D149" s="216" t="s">
        <v>463</v>
      </c>
      <c r="E149" s="216" t="s">
        <v>589</v>
      </c>
      <c r="F149" s="216" t="s">
        <v>39</v>
      </c>
      <c r="G149" s="217">
        <v>124</v>
      </c>
      <c r="H149" s="217">
        <v>104</v>
      </c>
      <c r="I149" s="217">
        <v>2</v>
      </c>
      <c r="J149" s="217">
        <v>14</v>
      </c>
      <c r="L149" s="218">
        <v>143</v>
      </c>
      <c r="M149" s="219" t="s">
        <v>866</v>
      </c>
      <c r="N149" s="219" t="s">
        <v>505</v>
      </c>
      <c r="O149" s="219" t="s">
        <v>367</v>
      </c>
      <c r="P149" s="219" t="s">
        <v>780</v>
      </c>
      <c r="Q149" s="219" t="s">
        <v>31</v>
      </c>
      <c r="R149" s="220">
        <v>69</v>
      </c>
      <c r="S149" s="220">
        <v>69</v>
      </c>
      <c r="T149" s="220">
        <v>4</v>
      </c>
      <c r="U149" s="220">
        <v>5</v>
      </c>
      <c r="V149" s="100"/>
      <c r="W149" s="221">
        <v>143</v>
      </c>
      <c r="X149" s="222" t="s">
        <v>864</v>
      </c>
      <c r="Y149" s="222" t="s">
        <v>505</v>
      </c>
      <c r="Z149" s="222" t="s">
        <v>367</v>
      </c>
      <c r="AA149" s="222" t="s">
        <v>541</v>
      </c>
      <c r="AB149" s="222" t="s">
        <v>37</v>
      </c>
      <c r="AC149" s="223">
        <v>48</v>
      </c>
      <c r="AD149" s="223">
        <v>75</v>
      </c>
      <c r="AE149" s="118">
        <v>3</v>
      </c>
      <c r="AF149" s="224">
        <v>7</v>
      </c>
      <c r="AG149" s="225"/>
      <c r="AH149" s="226">
        <v>143</v>
      </c>
      <c r="AI149" s="222" t="s">
        <v>864</v>
      </c>
      <c r="AJ149" s="222" t="s">
        <v>505</v>
      </c>
      <c r="AK149" s="222" t="s">
        <v>367</v>
      </c>
      <c r="AL149" s="222" t="s">
        <v>541</v>
      </c>
      <c r="AM149" s="222" t="s">
        <v>37</v>
      </c>
      <c r="AN149" s="333">
        <v>56</v>
      </c>
      <c r="AO149" s="333">
        <v>90</v>
      </c>
      <c r="AP149" s="118">
        <v>3</v>
      </c>
      <c r="AQ149" s="118">
        <v>7</v>
      </c>
    </row>
    <row r="150" spans="1:43" ht="14.5">
      <c r="A150" s="215">
        <v>144</v>
      </c>
      <c r="B150" s="216" t="s">
        <v>867</v>
      </c>
      <c r="C150" s="216" t="s">
        <v>511</v>
      </c>
      <c r="D150" s="216" t="s">
        <v>463</v>
      </c>
      <c r="E150" s="216" t="s">
        <v>544</v>
      </c>
      <c r="F150" s="216" t="s">
        <v>39</v>
      </c>
      <c r="G150" s="217">
        <v>123</v>
      </c>
      <c r="H150" s="217">
        <v>137</v>
      </c>
      <c r="I150" s="217">
        <v>3</v>
      </c>
      <c r="J150" s="217">
        <v>8</v>
      </c>
      <c r="L150" s="218">
        <v>144</v>
      </c>
      <c r="M150" s="219" t="s">
        <v>868</v>
      </c>
      <c r="N150" s="219" t="s">
        <v>505</v>
      </c>
      <c r="O150" s="219" t="s">
        <v>367</v>
      </c>
      <c r="P150" s="219" t="s">
        <v>587</v>
      </c>
      <c r="Q150" s="219" t="s">
        <v>30</v>
      </c>
      <c r="R150" s="220">
        <v>41</v>
      </c>
      <c r="S150" s="220">
        <v>37</v>
      </c>
      <c r="T150" s="220">
        <v>3</v>
      </c>
      <c r="U150" s="220">
        <v>5</v>
      </c>
      <c r="V150" s="100"/>
      <c r="W150" s="221">
        <v>144</v>
      </c>
      <c r="X150" s="222" t="s">
        <v>866</v>
      </c>
      <c r="Y150" s="222" t="s">
        <v>505</v>
      </c>
      <c r="Z150" s="222" t="s">
        <v>367</v>
      </c>
      <c r="AA150" s="222" t="s">
        <v>780</v>
      </c>
      <c r="AB150" s="222" t="s">
        <v>31</v>
      </c>
      <c r="AC150" s="223">
        <v>72</v>
      </c>
      <c r="AD150" s="223">
        <v>82</v>
      </c>
      <c r="AE150" s="118">
        <v>4</v>
      </c>
      <c r="AF150" s="224">
        <v>4</v>
      </c>
      <c r="AG150" s="225"/>
      <c r="AH150" s="226">
        <v>144</v>
      </c>
      <c r="AI150" s="222" t="s">
        <v>866</v>
      </c>
      <c r="AJ150" s="222" t="s">
        <v>505</v>
      </c>
      <c r="AK150" s="222" t="s">
        <v>367</v>
      </c>
      <c r="AL150" s="222" t="s">
        <v>780</v>
      </c>
      <c r="AM150" s="222" t="s">
        <v>31</v>
      </c>
      <c r="AN150" s="333">
        <v>68</v>
      </c>
      <c r="AO150" s="333">
        <v>84</v>
      </c>
      <c r="AP150" s="118">
        <v>4</v>
      </c>
      <c r="AQ150" s="118">
        <v>5</v>
      </c>
    </row>
    <row r="151" spans="1:43" ht="14.5">
      <c r="A151" s="215">
        <v>145</v>
      </c>
      <c r="B151" s="216" t="s">
        <v>869</v>
      </c>
      <c r="C151" s="216" t="s">
        <v>511</v>
      </c>
      <c r="D151" s="216" t="s">
        <v>463</v>
      </c>
      <c r="E151" s="216" t="s">
        <v>585</v>
      </c>
      <c r="F151" s="216" t="s">
        <v>39</v>
      </c>
      <c r="G151" s="217">
        <v>0</v>
      </c>
      <c r="H151" s="217">
        <v>15</v>
      </c>
      <c r="I151" s="217" t="s">
        <v>26</v>
      </c>
      <c r="J151" s="217">
        <v>2</v>
      </c>
      <c r="L151" s="218">
        <v>145</v>
      </c>
      <c r="M151" s="219" t="s">
        <v>870</v>
      </c>
      <c r="N151" s="219" t="s">
        <v>505</v>
      </c>
      <c r="O151" s="219" t="s">
        <v>367</v>
      </c>
      <c r="P151" s="219" t="s">
        <v>687</v>
      </c>
      <c r="Q151" s="219" t="s">
        <v>38</v>
      </c>
      <c r="R151" s="220">
        <v>123</v>
      </c>
      <c r="S151" s="220">
        <v>161</v>
      </c>
      <c r="T151" s="220">
        <v>4</v>
      </c>
      <c r="U151" s="220">
        <v>12</v>
      </c>
      <c r="V151" s="100"/>
      <c r="W151" s="221">
        <v>145</v>
      </c>
      <c r="X151" s="222" t="s">
        <v>868</v>
      </c>
      <c r="Y151" s="222" t="s">
        <v>505</v>
      </c>
      <c r="Z151" s="222" t="s">
        <v>367</v>
      </c>
      <c r="AA151" s="222" t="s">
        <v>587</v>
      </c>
      <c r="AB151" s="222" t="s">
        <v>30</v>
      </c>
      <c r="AC151" s="223">
        <v>47</v>
      </c>
      <c r="AD151" s="223">
        <v>39</v>
      </c>
      <c r="AE151" s="118">
        <v>2</v>
      </c>
      <c r="AF151" s="224">
        <v>4</v>
      </c>
      <c r="AG151" s="225"/>
      <c r="AH151" s="226">
        <v>145</v>
      </c>
      <c r="AI151" s="222" t="s">
        <v>868</v>
      </c>
      <c r="AJ151" s="222" t="s">
        <v>505</v>
      </c>
      <c r="AK151" s="222" t="s">
        <v>367</v>
      </c>
      <c r="AL151" s="222" t="s">
        <v>587</v>
      </c>
      <c r="AM151" s="222" t="s">
        <v>30</v>
      </c>
      <c r="AN151" s="333">
        <v>43</v>
      </c>
      <c r="AO151" s="333">
        <v>41</v>
      </c>
      <c r="AP151" s="118">
        <v>3</v>
      </c>
      <c r="AQ151" s="118">
        <v>3</v>
      </c>
    </row>
    <row r="152" spans="1:43" ht="14.5">
      <c r="A152" s="215">
        <v>146</v>
      </c>
      <c r="B152" s="216" t="s">
        <v>871</v>
      </c>
      <c r="C152" s="216" t="s">
        <v>511</v>
      </c>
      <c r="D152" s="216" t="s">
        <v>463</v>
      </c>
      <c r="E152" s="216" t="s">
        <v>571</v>
      </c>
      <c r="F152" s="216" t="s">
        <v>39</v>
      </c>
      <c r="G152" s="217">
        <v>74</v>
      </c>
      <c r="H152" s="217">
        <v>53</v>
      </c>
      <c r="I152" s="217">
        <v>3</v>
      </c>
      <c r="J152" s="217">
        <v>9</v>
      </c>
      <c r="L152" s="218">
        <v>146</v>
      </c>
      <c r="M152" s="219" t="s">
        <v>872</v>
      </c>
      <c r="N152" s="219" t="s">
        <v>505</v>
      </c>
      <c r="O152" s="219" t="s">
        <v>367</v>
      </c>
      <c r="P152" s="219" t="s">
        <v>623</v>
      </c>
      <c r="Q152" s="219" t="s">
        <v>33</v>
      </c>
      <c r="R152" s="220">
        <v>46</v>
      </c>
      <c r="S152" s="220">
        <v>50</v>
      </c>
      <c r="T152" s="220">
        <v>3</v>
      </c>
      <c r="U152" s="220">
        <v>7</v>
      </c>
      <c r="V152" s="100"/>
      <c r="W152" s="221">
        <v>146</v>
      </c>
      <c r="X152" s="222" t="s">
        <v>870</v>
      </c>
      <c r="Y152" s="222" t="s">
        <v>505</v>
      </c>
      <c r="Z152" s="222" t="s">
        <v>367</v>
      </c>
      <c r="AA152" s="222" t="s">
        <v>687</v>
      </c>
      <c r="AB152" s="222" t="s">
        <v>38</v>
      </c>
      <c r="AC152" s="223">
        <v>116</v>
      </c>
      <c r="AD152" s="223">
        <v>157</v>
      </c>
      <c r="AE152" s="118">
        <v>4</v>
      </c>
      <c r="AF152" s="224">
        <v>12</v>
      </c>
      <c r="AG152" s="225"/>
      <c r="AH152" s="226">
        <v>146</v>
      </c>
      <c r="AI152" s="222" t="s">
        <v>870</v>
      </c>
      <c r="AJ152" s="222" t="s">
        <v>505</v>
      </c>
      <c r="AK152" s="222" t="s">
        <v>367</v>
      </c>
      <c r="AL152" s="222" t="s">
        <v>687</v>
      </c>
      <c r="AM152" s="222" t="s">
        <v>38</v>
      </c>
      <c r="AN152" s="333">
        <v>128</v>
      </c>
      <c r="AO152" s="333">
        <v>145</v>
      </c>
      <c r="AP152" s="118">
        <v>4</v>
      </c>
      <c r="AQ152" s="118">
        <v>13</v>
      </c>
    </row>
    <row r="153" spans="1:43" ht="14.5">
      <c r="A153" s="215">
        <v>147</v>
      </c>
      <c r="B153" s="216" t="s">
        <v>873</v>
      </c>
      <c r="C153" s="216" t="s">
        <v>511</v>
      </c>
      <c r="D153" s="216" t="s">
        <v>463</v>
      </c>
      <c r="E153" s="216" t="s">
        <v>574</v>
      </c>
      <c r="F153" s="216" t="s">
        <v>30</v>
      </c>
      <c r="G153" s="217">
        <v>204</v>
      </c>
      <c r="H153" s="217">
        <v>190</v>
      </c>
      <c r="I153" s="217">
        <v>5</v>
      </c>
      <c r="J153" s="217">
        <v>14</v>
      </c>
      <c r="L153" s="218">
        <v>147</v>
      </c>
      <c r="M153" s="219" t="s">
        <v>874</v>
      </c>
      <c r="N153" s="219" t="s">
        <v>505</v>
      </c>
      <c r="O153" s="219" t="s">
        <v>367</v>
      </c>
      <c r="P153" s="219" t="s">
        <v>552</v>
      </c>
      <c r="Q153" s="219" t="s">
        <v>29</v>
      </c>
      <c r="R153" s="220">
        <v>53</v>
      </c>
      <c r="S153" s="220">
        <v>37</v>
      </c>
      <c r="T153" s="220">
        <v>3</v>
      </c>
      <c r="U153" s="220">
        <v>5</v>
      </c>
      <c r="V153" s="100"/>
      <c r="W153" s="221">
        <v>147</v>
      </c>
      <c r="X153" s="222" t="s">
        <v>872</v>
      </c>
      <c r="Y153" s="222" t="s">
        <v>505</v>
      </c>
      <c r="Z153" s="222" t="s">
        <v>367</v>
      </c>
      <c r="AA153" s="222" t="s">
        <v>623</v>
      </c>
      <c r="AB153" s="222" t="s">
        <v>33</v>
      </c>
      <c r="AC153" s="223">
        <v>50</v>
      </c>
      <c r="AD153" s="223">
        <v>53</v>
      </c>
      <c r="AE153" s="118">
        <v>2</v>
      </c>
      <c r="AF153" s="224">
        <v>7</v>
      </c>
      <c r="AG153" s="225"/>
      <c r="AH153" s="226">
        <v>147</v>
      </c>
      <c r="AI153" s="222" t="s">
        <v>872</v>
      </c>
      <c r="AJ153" s="222" t="s">
        <v>505</v>
      </c>
      <c r="AK153" s="222" t="s">
        <v>367</v>
      </c>
      <c r="AL153" s="222" t="s">
        <v>623</v>
      </c>
      <c r="AM153" s="222" t="s">
        <v>33</v>
      </c>
      <c r="AN153" s="333">
        <v>58</v>
      </c>
      <c r="AO153" s="333">
        <v>46</v>
      </c>
      <c r="AP153" s="118">
        <v>3</v>
      </c>
      <c r="AQ153" s="118">
        <v>5</v>
      </c>
    </row>
    <row r="154" spans="1:43" ht="14.5">
      <c r="A154" s="215">
        <v>148</v>
      </c>
      <c r="B154" s="216" t="s">
        <v>875</v>
      </c>
      <c r="C154" s="216" t="s">
        <v>511</v>
      </c>
      <c r="D154" s="216" t="s">
        <v>463</v>
      </c>
      <c r="E154" s="216" t="s">
        <v>30</v>
      </c>
      <c r="F154" s="216" t="s">
        <v>30</v>
      </c>
      <c r="G154" s="217">
        <v>263</v>
      </c>
      <c r="H154" s="217">
        <v>322</v>
      </c>
      <c r="I154" s="217">
        <v>3</v>
      </c>
      <c r="J154" s="217">
        <v>26</v>
      </c>
      <c r="L154" s="218">
        <v>148</v>
      </c>
      <c r="M154" s="219" t="s">
        <v>876</v>
      </c>
      <c r="N154" s="219" t="s">
        <v>505</v>
      </c>
      <c r="O154" s="219" t="s">
        <v>367</v>
      </c>
      <c r="P154" s="219" t="s">
        <v>595</v>
      </c>
      <c r="Q154" s="219" t="s">
        <v>30</v>
      </c>
      <c r="R154" s="220">
        <v>66</v>
      </c>
      <c r="S154" s="220">
        <v>48</v>
      </c>
      <c r="T154" s="220">
        <v>3</v>
      </c>
      <c r="U154" s="220">
        <v>4</v>
      </c>
      <c r="V154" s="100"/>
      <c r="W154" s="221">
        <v>148</v>
      </c>
      <c r="X154" s="222" t="s">
        <v>874</v>
      </c>
      <c r="Y154" s="222" t="s">
        <v>505</v>
      </c>
      <c r="Z154" s="222" t="s">
        <v>367</v>
      </c>
      <c r="AA154" s="222" t="s">
        <v>552</v>
      </c>
      <c r="AB154" s="222" t="s">
        <v>29</v>
      </c>
      <c r="AC154" s="223">
        <v>53</v>
      </c>
      <c r="AD154" s="223">
        <v>40</v>
      </c>
      <c r="AE154" s="118">
        <v>3</v>
      </c>
      <c r="AF154" s="224">
        <v>5</v>
      </c>
      <c r="AG154" s="225"/>
      <c r="AH154" s="226">
        <v>148</v>
      </c>
      <c r="AI154" s="222" t="s">
        <v>874</v>
      </c>
      <c r="AJ154" s="222" t="s">
        <v>505</v>
      </c>
      <c r="AK154" s="222" t="s">
        <v>367</v>
      </c>
      <c r="AL154" s="222" t="s">
        <v>552</v>
      </c>
      <c r="AM154" s="222" t="s">
        <v>29</v>
      </c>
      <c r="AN154" s="333">
        <v>55</v>
      </c>
      <c r="AO154" s="333">
        <v>43</v>
      </c>
      <c r="AP154" s="118">
        <v>4</v>
      </c>
      <c r="AQ154" s="118">
        <v>3</v>
      </c>
    </row>
    <row r="155" spans="1:43" ht="14.5">
      <c r="A155" s="215">
        <v>149</v>
      </c>
      <c r="B155" s="216" t="s">
        <v>877</v>
      </c>
      <c r="C155" s="216" t="s">
        <v>511</v>
      </c>
      <c r="D155" s="216" t="s">
        <v>463</v>
      </c>
      <c r="E155" s="216" t="s">
        <v>548</v>
      </c>
      <c r="F155" s="216" t="s">
        <v>28</v>
      </c>
      <c r="G155" s="217">
        <v>145</v>
      </c>
      <c r="H155" s="217">
        <v>139</v>
      </c>
      <c r="I155" s="217">
        <v>9</v>
      </c>
      <c r="J155" s="217">
        <v>10</v>
      </c>
      <c r="L155" s="218">
        <v>149</v>
      </c>
      <c r="M155" s="219" t="s">
        <v>878</v>
      </c>
      <c r="N155" s="219" t="s">
        <v>505</v>
      </c>
      <c r="O155" s="219" t="s">
        <v>367</v>
      </c>
      <c r="P155" s="219" t="s">
        <v>571</v>
      </c>
      <c r="Q155" s="219" t="s">
        <v>39</v>
      </c>
      <c r="R155" s="220">
        <v>56</v>
      </c>
      <c r="S155" s="220">
        <v>53</v>
      </c>
      <c r="T155" s="220">
        <v>4</v>
      </c>
      <c r="U155" s="220">
        <v>5</v>
      </c>
      <c r="V155" s="100"/>
      <c r="W155" s="221">
        <v>149</v>
      </c>
      <c r="X155" s="222" t="s">
        <v>876</v>
      </c>
      <c r="Y155" s="222" t="s">
        <v>505</v>
      </c>
      <c r="Z155" s="222" t="s">
        <v>367</v>
      </c>
      <c r="AA155" s="222" t="s">
        <v>595</v>
      </c>
      <c r="AB155" s="222" t="s">
        <v>30</v>
      </c>
      <c r="AC155" s="223">
        <v>74</v>
      </c>
      <c r="AD155" s="223">
        <v>43</v>
      </c>
      <c r="AE155" s="118">
        <v>3</v>
      </c>
      <c r="AF155" s="224">
        <v>4</v>
      </c>
      <c r="AG155" s="225"/>
      <c r="AH155" s="226">
        <v>149</v>
      </c>
      <c r="AI155" s="222" t="s">
        <v>876</v>
      </c>
      <c r="AJ155" s="222" t="s">
        <v>505</v>
      </c>
      <c r="AK155" s="222" t="s">
        <v>367</v>
      </c>
      <c r="AL155" s="222" t="s">
        <v>595</v>
      </c>
      <c r="AM155" s="222" t="s">
        <v>30</v>
      </c>
      <c r="AN155" s="333">
        <v>71</v>
      </c>
      <c r="AO155" s="333">
        <v>49</v>
      </c>
      <c r="AP155" s="118">
        <v>4</v>
      </c>
      <c r="AQ155" s="118">
        <v>3</v>
      </c>
    </row>
    <row r="156" spans="1:43" ht="14.5">
      <c r="A156" s="215">
        <v>150</v>
      </c>
      <c r="B156" s="216" t="s">
        <v>879</v>
      </c>
      <c r="C156" s="216" t="s">
        <v>511</v>
      </c>
      <c r="D156" s="216" t="s">
        <v>463</v>
      </c>
      <c r="E156" s="216" t="s">
        <v>535</v>
      </c>
      <c r="F156" s="216" t="s">
        <v>28</v>
      </c>
      <c r="G156" s="217">
        <v>220</v>
      </c>
      <c r="H156" s="217">
        <v>228</v>
      </c>
      <c r="I156" s="217">
        <v>5</v>
      </c>
      <c r="J156" s="217">
        <v>10</v>
      </c>
      <c r="L156" s="218">
        <v>150</v>
      </c>
      <c r="M156" s="219" t="s">
        <v>880</v>
      </c>
      <c r="N156" s="219" t="s">
        <v>505</v>
      </c>
      <c r="O156" s="219" t="s">
        <v>367</v>
      </c>
      <c r="P156" s="219" t="s">
        <v>692</v>
      </c>
      <c r="Q156" s="219" t="s">
        <v>38</v>
      </c>
      <c r="R156" s="220">
        <v>68</v>
      </c>
      <c r="S156" s="220">
        <v>69</v>
      </c>
      <c r="T156" s="220">
        <v>2</v>
      </c>
      <c r="U156" s="220">
        <v>8</v>
      </c>
      <c r="V156" s="100"/>
      <c r="W156" s="221">
        <v>150</v>
      </c>
      <c r="X156" s="222" t="s">
        <v>878</v>
      </c>
      <c r="Y156" s="222" t="s">
        <v>505</v>
      </c>
      <c r="Z156" s="222" t="s">
        <v>367</v>
      </c>
      <c r="AA156" s="222" t="s">
        <v>571</v>
      </c>
      <c r="AB156" s="222" t="s">
        <v>39</v>
      </c>
      <c r="AC156" s="223">
        <v>54</v>
      </c>
      <c r="AD156" s="223">
        <v>55</v>
      </c>
      <c r="AE156" s="118">
        <v>4</v>
      </c>
      <c r="AF156" s="224">
        <v>5</v>
      </c>
      <c r="AG156" s="225"/>
      <c r="AH156" s="226">
        <v>150</v>
      </c>
      <c r="AI156" s="222" t="s">
        <v>878</v>
      </c>
      <c r="AJ156" s="222" t="s">
        <v>505</v>
      </c>
      <c r="AK156" s="222" t="s">
        <v>367</v>
      </c>
      <c r="AL156" s="222" t="s">
        <v>571</v>
      </c>
      <c r="AM156" s="222" t="s">
        <v>39</v>
      </c>
      <c r="AN156" s="333">
        <v>59</v>
      </c>
      <c r="AO156" s="333">
        <v>51</v>
      </c>
      <c r="AP156" s="118">
        <v>4</v>
      </c>
      <c r="AQ156" s="118">
        <v>4</v>
      </c>
    </row>
    <row r="157" spans="1:43" ht="14.5">
      <c r="A157" s="215">
        <v>151</v>
      </c>
      <c r="B157" s="216" t="s">
        <v>881</v>
      </c>
      <c r="C157" s="216" t="s">
        <v>511</v>
      </c>
      <c r="D157" s="216" t="s">
        <v>463</v>
      </c>
      <c r="E157" s="216" t="s">
        <v>32</v>
      </c>
      <c r="F157" s="216" t="s">
        <v>32</v>
      </c>
      <c r="G157" s="217">
        <v>136</v>
      </c>
      <c r="H157" s="217">
        <v>131</v>
      </c>
      <c r="I157" s="217">
        <v>3</v>
      </c>
      <c r="J157" s="217">
        <v>10</v>
      </c>
      <c r="L157" s="218">
        <v>151</v>
      </c>
      <c r="M157" s="219" t="s">
        <v>849</v>
      </c>
      <c r="N157" s="219" t="s">
        <v>505</v>
      </c>
      <c r="O157" s="219" t="s">
        <v>367</v>
      </c>
      <c r="P157" s="219" t="s">
        <v>614</v>
      </c>
      <c r="Q157" s="219" t="s">
        <v>29</v>
      </c>
      <c r="R157" s="220">
        <v>59</v>
      </c>
      <c r="S157" s="220">
        <v>43</v>
      </c>
      <c r="T157" s="220">
        <v>4</v>
      </c>
      <c r="U157" s="220">
        <v>5</v>
      </c>
      <c r="V157" s="100"/>
      <c r="W157" s="221">
        <v>151</v>
      </c>
      <c r="X157" s="222" t="s">
        <v>880</v>
      </c>
      <c r="Y157" s="222" t="s">
        <v>505</v>
      </c>
      <c r="Z157" s="222" t="s">
        <v>367</v>
      </c>
      <c r="AA157" s="222" t="s">
        <v>692</v>
      </c>
      <c r="AB157" s="222" t="s">
        <v>38</v>
      </c>
      <c r="AC157" s="223">
        <v>65</v>
      </c>
      <c r="AD157" s="223">
        <v>66</v>
      </c>
      <c r="AE157" s="118">
        <v>2</v>
      </c>
      <c r="AF157" s="224">
        <v>7</v>
      </c>
      <c r="AG157" s="225"/>
      <c r="AH157" s="226">
        <v>151</v>
      </c>
      <c r="AI157" s="222" t="s">
        <v>880</v>
      </c>
      <c r="AJ157" s="222" t="s">
        <v>505</v>
      </c>
      <c r="AK157" s="222" t="s">
        <v>367</v>
      </c>
      <c r="AL157" s="222" t="s">
        <v>692</v>
      </c>
      <c r="AM157" s="222" t="s">
        <v>38</v>
      </c>
      <c r="AN157" s="333">
        <v>65</v>
      </c>
      <c r="AO157" s="333">
        <v>63</v>
      </c>
      <c r="AP157" s="118">
        <v>4</v>
      </c>
      <c r="AQ157" s="118">
        <v>5</v>
      </c>
    </row>
    <row r="158" spans="1:43" ht="14.5">
      <c r="A158" s="215">
        <v>152</v>
      </c>
      <c r="B158" s="216" t="s">
        <v>882</v>
      </c>
      <c r="C158" s="216" t="s">
        <v>511</v>
      </c>
      <c r="D158" s="216" t="s">
        <v>463</v>
      </c>
      <c r="E158" s="216" t="s">
        <v>483</v>
      </c>
      <c r="F158" s="216" t="s">
        <v>32</v>
      </c>
      <c r="G158" s="217">
        <v>110</v>
      </c>
      <c r="H158" s="217">
        <v>61</v>
      </c>
      <c r="I158" s="217">
        <v>3</v>
      </c>
      <c r="J158" s="217">
        <v>7</v>
      </c>
      <c r="L158" s="218">
        <v>152</v>
      </c>
      <c r="M158" s="219" t="s">
        <v>883</v>
      </c>
      <c r="N158" s="219" t="s">
        <v>505</v>
      </c>
      <c r="O158" s="219" t="s">
        <v>367</v>
      </c>
      <c r="P158" s="219" t="s">
        <v>672</v>
      </c>
      <c r="Q158" s="219" t="s">
        <v>32</v>
      </c>
      <c r="R158" s="220">
        <v>62</v>
      </c>
      <c r="S158" s="220">
        <v>39</v>
      </c>
      <c r="T158" s="220">
        <v>3</v>
      </c>
      <c r="U158" s="220">
        <v>6</v>
      </c>
      <c r="V158" s="100"/>
      <c r="W158" s="221">
        <v>152</v>
      </c>
      <c r="X158" s="222" t="s">
        <v>849</v>
      </c>
      <c r="Y158" s="222" t="s">
        <v>505</v>
      </c>
      <c r="Z158" s="222" t="s">
        <v>367</v>
      </c>
      <c r="AA158" s="222" t="s">
        <v>614</v>
      </c>
      <c r="AB158" s="222" t="s">
        <v>29</v>
      </c>
      <c r="AC158" s="223">
        <v>52</v>
      </c>
      <c r="AD158" s="223">
        <v>51</v>
      </c>
      <c r="AE158" s="118">
        <v>4</v>
      </c>
      <c r="AF158" s="224">
        <v>5</v>
      </c>
      <c r="AG158" s="225"/>
      <c r="AH158" s="226">
        <v>152</v>
      </c>
      <c r="AI158" s="222" t="s">
        <v>849</v>
      </c>
      <c r="AJ158" s="222" t="s">
        <v>505</v>
      </c>
      <c r="AK158" s="222" t="s">
        <v>367</v>
      </c>
      <c r="AL158" s="222" t="s">
        <v>614</v>
      </c>
      <c r="AM158" s="222" t="s">
        <v>29</v>
      </c>
      <c r="AN158" s="333">
        <v>47</v>
      </c>
      <c r="AO158" s="333">
        <v>53</v>
      </c>
      <c r="AP158" s="118">
        <v>5</v>
      </c>
      <c r="AQ158" s="118">
        <v>4</v>
      </c>
    </row>
    <row r="159" spans="1:43" ht="14.5">
      <c r="A159" s="215">
        <v>153</v>
      </c>
      <c r="B159" s="216" t="s">
        <v>884</v>
      </c>
      <c r="C159" s="216" t="s">
        <v>511</v>
      </c>
      <c r="D159" s="216" t="s">
        <v>463</v>
      </c>
      <c r="E159" s="216" t="s">
        <v>32</v>
      </c>
      <c r="F159" s="216" t="s">
        <v>32</v>
      </c>
      <c r="G159" s="217">
        <v>80</v>
      </c>
      <c r="H159" s="217">
        <v>89</v>
      </c>
      <c r="I159" s="217">
        <v>5</v>
      </c>
      <c r="J159" s="217">
        <v>5</v>
      </c>
      <c r="L159" s="218">
        <v>153</v>
      </c>
      <c r="M159" s="219" t="s">
        <v>885</v>
      </c>
      <c r="N159" s="219" t="s">
        <v>505</v>
      </c>
      <c r="O159" s="219" t="s">
        <v>367</v>
      </c>
      <c r="P159" s="219" t="s">
        <v>720</v>
      </c>
      <c r="Q159" s="219" t="s">
        <v>33</v>
      </c>
      <c r="R159" s="220">
        <v>32</v>
      </c>
      <c r="S159" s="220">
        <v>61</v>
      </c>
      <c r="T159" s="220">
        <v>3</v>
      </c>
      <c r="U159" s="220">
        <v>5</v>
      </c>
      <c r="V159" s="100"/>
      <c r="W159" s="221">
        <v>153</v>
      </c>
      <c r="X159" s="222" t="s">
        <v>883</v>
      </c>
      <c r="Y159" s="222" t="s">
        <v>505</v>
      </c>
      <c r="Z159" s="222" t="s">
        <v>367</v>
      </c>
      <c r="AA159" s="222" t="s">
        <v>672</v>
      </c>
      <c r="AB159" s="222" t="s">
        <v>32</v>
      </c>
      <c r="AC159" s="223">
        <v>67</v>
      </c>
      <c r="AD159" s="223">
        <v>40</v>
      </c>
      <c r="AE159" s="118">
        <v>3</v>
      </c>
      <c r="AF159" s="224">
        <v>6</v>
      </c>
      <c r="AG159" s="225"/>
      <c r="AH159" s="226">
        <v>153</v>
      </c>
      <c r="AI159" s="222" t="s">
        <v>883</v>
      </c>
      <c r="AJ159" s="222" t="s">
        <v>505</v>
      </c>
      <c r="AK159" s="222" t="s">
        <v>367</v>
      </c>
      <c r="AL159" s="222" t="s">
        <v>672</v>
      </c>
      <c r="AM159" s="222" t="s">
        <v>32</v>
      </c>
      <c r="AN159" s="333">
        <v>59</v>
      </c>
      <c r="AO159" s="333">
        <v>53</v>
      </c>
      <c r="AP159" s="118">
        <v>3</v>
      </c>
      <c r="AQ159" s="118">
        <v>5</v>
      </c>
    </row>
    <row r="160" spans="1:43" ht="14.5">
      <c r="A160" s="215">
        <v>154</v>
      </c>
      <c r="B160" s="216" t="s">
        <v>886</v>
      </c>
      <c r="C160" s="216" t="s">
        <v>511</v>
      </c>
      <c r="D160" s="216" t="s">
        <v>463</v>
      </c>
      <c r="E160" s="216" t="s">
        <v>582</v>
      </c>
      <c r="F160" s="216" t="s">
        <v>38</v>
      </c>
      <c r="G160" s="217">
        <v>44</v>
      </c>
      <c r="H160" s="217">
        <v>48</v>
      </c>
      <c r="I160" s="217">
        <v>1</v>
      </c>
      <c r="J160" s="217">
        <v>13</v>
      </c>
      <c r="L160" s="218">
        <v>154</v>
      </c>
      <c r="M160" s="219" t="s">
        <v>887</v>
      </c>
      <c r="N160" s="219" t="s">
        <v>505</v>
      </c>
      <c r="O160" s="219" t="s">
        <v>367</v>
      </c>
      <c r="P160" s="219" t="s">
        <v>494</v>
      </c>
      <c r="Q160" s="219" t="s">
        <v>33</v>
      </c>
      <c r="R160" s="220">
        <v>77</v>
      </c>
      <c r="S160" s="220">
        <v>48</v>
      </c>
      <c r="T160" s="220">
        <v>3</v>
      </c>
      <c r="U160" s="220">
        <v>5</v>
      </c>
      <c r="V160" s="100"/>
      <c r="W160" s="221">
        <v>154</v>
      </c>
      <c r="X160" s="222" t="s">
        <v>885</v>
      </c>
      <c r="Y160" s="222" t="s">
        <v>505</v>
      </c>
      <c r="Z160" s="222" t="s">
        <v>367</v>
      </c>
      <c r="AA160" s="222" t="s">
        <v>720</v>
      </c>
      <c r="AB160" s="222" t="s">
        <v>33</v>
      </c>
      <c r="AC160" s="223">
        <v>44</v>
      </c>
      <c r="AD160" s="223">
        <v>66</v>
      </c>
      <c r="AE160" s="118">
        <v>3</v>
      </c>
      <c r="AF160" s="224">
        <v>4</v>
      </c>
      <c r="AG160" s="225"/>
      <c r="AH160" s="226">
        <v>154</v>
      </c>
      <c r="AI160" s="222" t="s">
        <v>885</v>
      </c>
      <c r="AJ160" s="222" t="s">
        <v>505</v>
      </c>
      <c r="AK160" s="222" t="s">
        <v>367</v>
      </c>
      <c r="AL160" s="222" t="s">
        <v>720</v>
      </c>
      <c r="AM160" s="222" t="s">
        <v>33</v>
      </c>
      <c r="AN160" s="333">
        <v>49</v>
      </c>
      <c r="AO160" s="333">
        <v>66</v>
      </c>
      <c r="AP160" s="118">
        <v>4</v>
      </c>
      <c r="AQ160" s="118">
        <v>3</v>
      </c>
    </row>
    <row r="161" spans="1:43" ht="14.5">
      <c r="A161" s="215">
        <v>155</v>
      </c>
      <c r="B161" s="216" t="s">
        <v>888</v>
      </c>
      <c r="C161" s="216" t="s">
        <v>511</v>
      </c>
      <c r="D161" s="216" t="s">
        <v>463</v>
      </c>
      <c r="E161" s="216" t="s">
        <v>494</v>
      </c>
      <c r="F161" s="216" t="s">
        <v>33</v>
      </c>
      <c r="G161" s="217">
        <v>311</v>
      </c>
      <c r="H161" s="217">
        <v>331</v>
      </c>
      <c r="I161" s="217">
        <v>3</v>
      </c>
      <c r="J161" s="217">
        <v>18</v>
      </c>
      <c r="L161" s="218">
        <v>155</v>
      </c>
      <c r="M161" s="219" t="s">
        <v>889</v>
      </c>
      <c r="N161" s="219" t="s">
        <v>505</v>
      </c>
      <c r="O161" s="219" t="s">
        <v>367</v>
      </c>
      <c r="P161" s="219" t="s">
        <v>582</v>
      </c>
      <c r="Q161" s="219" t="s">
        <v>38</v>
      </c>
      <c r="R161" s="220">
        <v>65</v>
      </c>
      <c r="S161" s="220">
        <v>90</v>
      </c>
      <c r="T161" s="220">
        <v>3</v>
      </c>
      <c r="U161" s="220">
        <v>5</v>
      </c>
      <c r="V161" s="100"/>
      <c r="W161" s="221">
        <v>155</v>
      </c>
      <c r="X161" s="222" t="s">
        <v>887</v>
      </c>
      <c r="Y161" s="222" t="s">
        <v>505</v>
      </c>
      <c r="Z161" s="222" t="s">
        <v>367</v>
      </c>
      <c r="AA161" s="222" t="s">
        <v>494</v>
      </c>
      <c r="AB161" s="222" t="s">
        <v>33</v>
      </c>
      <c r="AC161" s="223">
        <v>74</v>
      </c>
      <c r="AD161" s="223">
        <v>59</v>
      </c>
      <c r="AE161" s="118">
        <v>3</v>
      </c>
      <c r="AF161" s="224">
        <v>5</v>
      </c>
      <c r="AG161" s="225"/>
      <c r="AH161" s="226">
        <v>155</v>
      </c>
      <c r="AI161" s="222" t="s">
        <v>887</v>
      </c>
      <c r="AJ161" s="222" t="s">
        <v>505</v>
      </c>
      <c r="AK161" s="222" t="s">
        <v>367</v>
      </c>
      <c r="AL161" s="222" t="s">
        <v>494</v>
      </c>
      <c r="AM161" s="222" t="s">
        <v>33</v>
      </c>
      <c r="AN161" s="333">
        <v>74</v>
      </c>
      <c r="AO161" s="333">
        <v>52</v>
      </c>
      <c r="AP161" s="118">
        <v>4</v>
      </c>
      <c r="AQ161" s="118">
        <v>4</v>
      </c>
    </row>
    <row r="162" spans="1:43" ht="14.5">
      <c r="A162" s="215">
        <v>156</v>
      </c>
      <c r="B162" s="216" t="s">
        <v>890</v>
      </c>
      <c r="C162" s="216" t="s">
        <v>511</v>
      </c>
      <c r="D162" s="216" t="s">
        <v>463</v>
      </c>
      <c r="E162" s="216" t="s">
        <v>33</v>
      </c>
      <c r="F162" s="216" t="s">
        <v>33</v>
      </c>
      <c r="G162" s="217">
        <v>132</v>
      </c>
      <c r="H162" s="217">
        <v>113</v>
      </c>
      <c r="I162" s="217">
        <v>4</v>
      </c>
      <c r="J162" s="217">
        <v>12</v>
      </c>
      <c r="L162" s="218">
        <v>156</v>
      </c>
      <c r="M162" s="219" t="s">
        <v>891</v>
      </c>
      <c r="N162" s="219" t="s">
        <v>505</v>
      </c>
      <c r="O162" s="219" t="s">
        <v>367</v>
      </c>
      <c r="P162" s="219" t="s">
        <v>848</v>
      </c>
      <c r="Q162" s="219" t="s">
        <v>25</v>
      </c>
      <c r="R162" s="220">
        <v>51</v>
      </c>
      <c r="S162" s="220">
        <v>39</v>
      </c>
      <c r="T162" s="220">
        <v>3</v>
      </c>
      <c r="U162" s="220">
        <v>6</v>
      </c>
      <c r="V162" s="100"/>
      <c r="W162" s="221">
        <v>156</v>
      </c>
      <c r="X162" s="222" t="s">
        <v>889</v>
      </c>
      <c r="Y162" s="222" t="s">
        <v>505</v>
      </c>
      <c r="Z162" s="222" t="s">
        <v>367</v>
      </c>
      <c r="AA162" s="222" t="s">
        <v>582</v>
      </c>
      <c r="AB162" s="222" t="s">
        <v>38</v>
      </c>
      <c r="AC162" s="223">
        <v>75</v>
      </c>
      <c r="AD162" s="223">
        <v>90</v>
      </c>
      <c r="AE162" s="118">
        <v>3</v>
      </c>
      <c r="AF162" s="224">
        <v>5</v>
      </c>
      <c r="AG162" s="225"/>
      <c r="AH162" s="226">
        <v>156</v>
      </c>
      <c r="AI162" s="222" t="s">
        <v>889</v>
      </c>
      <c r="AJ162" s="222" t="s">
        <v>505</v>
      </c>
      <c r="AK162" s="222" t="s">
        <v>367</v>
      </c>
      <c r="AL162" s="222" t="s">
        <v>582</v>
      </c>
      <c r="AM162" s="222" t="s">
        <v>38</v>
      </c>
      <c r="AN162" s="333">
        <v>77</v>
      </c>
      <c r="AO162" s="333">
        <v>88</v>
      </c>
      <c r="AP162" s="118">
        <v>5</v>
      </c>
      <c r="AQ162" s="118">
        <v>3</v>
      </c>
    </row>
    <row r="163" spans="1:43" ht="14.5">
      <c r="A163" s="215">
        <v>157</v>
      </c>
      <c r="B163" s="216" t="s">
        <v>892</v>
      </c>
      <c r="C163" s="216" t="s">
        <v>511</v>
      </c>
      <c r="D163" s="216" t="s">
        <v>463</v>
      </c>
      <c r="E163" s="216" t="s">
        <v>604</v>
      </c>
      <c r="F163" s="216" t="s">
        <v>36</v>
      </c>
      <c r="G163" s="217">
        <v>113</v>
      </c>
      <c r="H163" s="217">
        <v>118</v>
      </c>
      <c r="I163" s="217">
        <v>1</v>
      </c>
      <c r="J163" s="217">
        <v>9</v>
      </c>
      <c r="L163" s="218">
        <v>157</v>
      </c>
      <c r="M163" s="219" t="s">
        <v>893</v>
      </c>
      <c r="N163" s="219" t="s">
        <v>505</v>
      </c>
      <c r="O163" s="219" t="s">
        <v>367</v>
      </c>
      <c r="P163" s="219" t="s">
        <v>27</v>
      </c>
      <c r="Q163" s="219" t="s">
        <v>27</v>
      </c>
      <c r="R163" s="220">
        <v>94</v>
      </c>
      <c r="S163" s="220">
        <v>95</v>
      </c>
      <c r="T163" s="220">
        <v>4</v>
      </c>
      <c r="U163" s="220">
        <v>4</v>
      </c>
      <c r="V163" s="100"/>
      <c r="W163" s="221">
        <v>157</v>
      </c>
      <c r="X163" s="222" t="s">
        <v>891</v>
      </c>
      <c r="Y163" s="222" t="s">
        <v>505</v>
      </c>
      <c r="Z163" s="222" t="s">
        <v>367</v>
      </c>
      <c r="AA163" s="222" t="s">
        <v>848</v>
      </c>
      <c r="AB163" s="222" t="s">
        <v>25</v>
      </c>
      <c r="AC163" s="223">
        <v>53</v>
      </c>
      <c r="AD163" s="223">
        <v>39</v>
      </c>
      <c r="AE163" s="118">
        <v>2</v>
      </c>
      <c r="AF163" s="224">
        <v>5</v>
      </c>
      <c r="AG163" s="225"/>
      <c r="AH163" s="226">
        <v>157</v>
      </c>
      <c r="AI163" s="222" t="s">
        <v>891</v>
      </c>
      <c r="AJ163" s="222" t="s">
        <v>505</v>
      </c>
      <c r="AK163" s="222" t="s">
        <v>367</v>
      </c>
      <c r="AL163" s="222" t="s">
        <v>848</v>
      </c>
      <c r="AM163" s="222" t="s">
        <v>25</v>
      </c>
      <c r="AN163" s="333">
        <v>54</v>
      </c>
      <c r="AO163" s="333">
        <v>41</v>
      </c>
      <c r="AP163" s="118">
        <v>2</v>
      </c>
      <c r="AQ163" s="118">
        <v>5</v>
      </c>
    </row>
    <row r="164" spans="1:43" ht="14.5">
      <c r="A164" s="215">
        <v>158</v>
      </c>
      <c r="B164" s="216" t="s">
        <v>894</v>
      </c>
      <c r="C164" s="216" t="s">
        <v>511</v>
      </c>
      <c r="D164" s="216" t="s">
        <v>463</v>
      </c>
      <c r="E164" s="216" t="s">
        <v>552</v>
      </c>
      <c r="F164" s="216" t="s">
        <v>29</v>
      </c>
      <c r="G164" s="217">
        <v>67</v>
      </c>
      <c r="H164" s="217">
        <v>61</v>
      </c>
      <c r="I164" s="217">
        <v>2</v>
      </c>
      <c r="J164" s="217">
        <v>9</v>
      </c>
      <c r="L164" s="218">
        <v>158</v>
      </c>
      <c r="M164" s="219" t="s">
        <v>895</v>
      </c>
      <c r="N164" s="219" t="s">
        <v>505</v>
      </c>
      <c r="O164" s="219" t="s">
        <v>367</v>
      </c>
      <c r="P164" s="219" t="s">
        <v>645</v>
      </c>
      <c r="Q164" s="219" t="s">
        <v>32</v>
      </c>
      <c r="R164" s="220">
        <v>35</v>
      </c>
      <c r="S164" s="220">
        <v>38</v>
      </c>
      <c r="T164" s="220">
        <v>4</v>
      </c>
      <c r="U164" s="220">
        <v>5</v>
      </c>
      <c r="V164" s="100"/>
      <c r="W164" s="221">
        <v>158</v>
      </c>
      <c r="X164" s="222" t="s">
        <v>893</v>
      </c>
      <c r="Y164" s="222" t="s">
        <v>505</v>
      </c>
      <c r="Z164" s="222" t="s">
        <v>367</v>
      </c>
      <c r="AA164" s="222" t="s">
        <v>27</v>
      </c>
      <c r="AB164" s="222" t="s">
        <v>27</v>
      </c>
      <c r="AC164" s="223">
        <v>94</v>
      </c>
      <c r="AD164" s="223">
        <v>96</v>
      </c>
      <c r="AE164" s="118">
        <v>4</v>
      </c>
      <c r="AF164" s="224">
        <v>4</v>
      </c>
      <c r="AG164" s="225"/>
      <c r="AH164" s="226">
        <v>158</v>
      </c>
      <c r="AI164" s="222" t="s">
        <v>893</v>
      </c>
      <c r="AJ164" s="222" t="s">
        <v>505</v>
      </c>
      <c r="AK164" s="222" t="s">
        <v>367</v>
      </c>
      <c r="AL164" s="222" t="s">
        <v>27</v>
      </c>
      <c r="AM164" s="222" t="s">
        <v>27</v>
      </c>
      <c r="AN164" s="333">
        <v>104</v>
      </c>
      <c r="AO164" s="333">
        <v>99</v>
      </c>
      <c r="AP164" s="118">
        <v>4</v>
      </c>
      <c r="AQ164" s="118">
        <v>3</v>
      </c>
    </row>
    <row r="165" spans="1:43" ht="14.5">
      <c r="A165" s="215">
        <v>159</v>
      </c>
      <c r="B165" s="216" t="s">
        <v>896</v>
      </c>
      <c r="C165" s="216" t="s">
        <v>511</v>
      </c>
      <c r="D165" s="216" t="s">
        <v>463</v>
      </c>
      <c r="E165" s="216" t="s">
        <v>614</v>
      </c>
      <c r="F165" s="216" t="s">
        <v>29</v>
      </c>
      <c r="G165" s="217">
        <v>21</v>
      </c>
      <c r="H165" s="217">
        <v>41</v>
      </c>
      <c r="I165" s="217" t="s">
        <v>26</v>
      </c>
      <c r="J165" s="217">
        <v>6</v>
      </c>
      <c r="L165" s="218">
        <v>159</v>
      </c>
      <c r="M165" s="219" t="s">
        <v>897</v>
      </c>
      <c r="N165" s="219" t="s">
        <v>505</v>
      </c>
      <c r="O165" s="219" t="s">
        <v>367</v>
      </c>
      <c r="P165" s="219" t="s">
        <v>582</v>
      </c>
      <c r="Q165" s="219" t="s">
        <v>38</v>
      </c>
      <c r="R165" s="220">
        <v>83</v>
      </c>
      <c r="S165" s="220">
        <v>84</v>
      </c>
      <c r="T165" s="220">
        <v>2</v>
      </c>
      <c r="U165" s="220">
        <v>7</v>
      </c>
      <c r="V165" s="100"/>
      <c r="W165" s="221">
        <v>159</v>
      </c>
      <c r="X165" s="222" t="s">
        <v>895</v>
      </c>
      <c r="Y165" s="222" t="s">
        <v>505</v>
      </c>
      <c r="Z165" s="222" t="s">
        <v>367</v>
      </c>
      <c r="AA165" s="222" t="s">
        <v>645</v>
      </c>
      <c r="AB165" s="222" t="s">
        <v>32</v>
      </c>
      <c r="AC165" s="223">
        <v>38</v>
      </c>
      <c r="AD165" s="223">
        <v>41</v>
      </c>
      <c r="AE165" s="118">
        <v>4</v>
      </c>
      <c r="AF165" s="224">
        <v>5</v>
      </c>
      <c r="AG165" s="225"/>
      <c r="AH165" s="226">
        <v>159</v>
      </c>
      <c r="AI165" s="222" t="s">
        <v>895</v>
      </c>
      <c r="AJ165" s="222" t="s">
        <v>505</v>
      </c>
      <c r="AK165" s="222" t="s">
        <v>367</v>
      </c>
      <c r="AL165" s="222" t="s">
        <v>645</v>
      </c>
      <c r="AM165" s="222" t="s">
        <v>32</v>
      </c>
      <c r="AN165" s="333">
        <v>43</v>
      </c>
      <c r="AO165" s="333">
        <v>49</v>
      </c>
      <c r="AP165" s="118">
        <v>4</v>
      </c>
      <c r="AQ165" s="118">
        <v>4</v>
      </c>
    </row>
    <row r="166" spans="1:43" ht="14.5">
      <c r="A166" s="215">
        <v>160</v>
      </c>
      <c r="B166" s="216" t="s">
        <v>898</v>
      </c>
      <c r="C166" s="216" t="s">
        <v>511</v>
      </c>
      <c r="D166" s="216" t="s">
        <v>463</v>
      </c>
      <c r="E166" s="216" t="s">
        <v>512</v>
      </c>
      <c r="F166" s="216" t="s">
        <v>35</v>
      </c>
      <c r="G166" s="217">
        <v>37</v>
      </c>
      <c r="H166" s="217">
        <v>37</v>
      </c>
      <c r="I166" s="217">
        <v>1</v>
      </c>
      <c r="J166" s="217">
        <v>9</v>
      </c>
      <c r="L166" s="218">
        <v>160</v>
      </c>
      <c r="M166" s="219" t="s">
        <v>899</v>
      </c>
      <c r="N166" s="219" t="s">
        <v>505</v>
      </c>
      <c r="O166" s="219" t="s">
        <v>367</v>
      </c>
      <c r="P166" s="219" t="s">
        <v>619</v>
      </c>
      <c r="Q166" s="219" t="s">
        <v>28</v>
      </c>
      <c r="R166" s="220">
        <v>35</v>
      </c>
      <c r="S166" s="220">
        <v>34</v>
      </c>
      <c r="T166" s="220"/>
      <c r="U166" s="220">
        <v>7</v>
      </c>
      <c r="V166" s="100"/>
      <c r="W166" s="221">
        <v>160</v>
      </c>
      <c r="X166" s="222" t="s">
        <v>897</v>
      </c>
      <c r="Y166" s="222" t="s">
        <v>505</v>
      </c>
      <c r="Z166" s="222" t="s">
        <v>367</v>
      </c>
      <c r="AA166" s="222" t="s">
        <v>582</v>
      </c>
      <c r="AB166" s="222" t="s">
        <v>38</v>
      </c>
      <c r="AC166" s="223">
        <v>96</v>
      </c>
      <c r="AD166" s="223">
        <v>85</v>
      </c>
      <c r="AE166" s="118">
        <v>2</v>
      </c>
      <c r="AF166" s="224">
        <v>5</v>
      </c>
      <c r="AG166" s="225"/>
      <c r="AH166" s="226">
        <v>160</v>
      </c>
      <c r="AI166" s="222" t="s">
        <v>897</v>
      </c>
      <c r="AJ166" s="222" t="s">
        <v>505</v>
      </c>
      <c r="AK166" s="222" t="s">
        <v>367</v>
      </c>
      <c r="AL166" s="222" t="s">
        <v>582</v>
      </c>
      <c r="AM166" s="222" t="s">
        <v>38</v>
      </c>
      <c r="AN166" s="333">
        <v>97</v>
      </c>
      <c r="AO166" s="333">
        <v>92</v>
      </c>
      <c r="AP166" s="118">
        <v>3</v>
      </c>
      <c r="AQ166" s="118">
        <v>6</v>
      </c>
    </row>
    <row r="167" spans="1:43" ht="14.5">
      <c r="A167" s="215">
        <v>161</v>
      </c>
      <c r="B167" s="216" t="s">
        <v>900</v>
      </c>
      <c r="C167" s="216" t="s">
        <v>511</v>
      </c>
      <c r="D167" s="216" t="s">
        <v>463</v>
      </c>
      <c r="E167" s="216" t="s">
        <v>492</v>
      </c>
      <c r="F167" s="216" t="s">
        <v>35</v>
      </c>
      <c r="G167" s="217">
        <v>251</v>
      </c>
      <c r="H167" s="217">
        <v>356</v>
      </c>
      <c r="I167" s="217">
        <v>3</v>
      </c>
      <c r="J167" s="217">
        <v>18</v>
      </c>
      <c r="L167" s="218">
        <v>161</v>
      </c>
      <c r="M167" s="219" t="s">
        <v>901</v>
      </c>
      <c r="N167" s="219" t="s">
        <v>505</v>
      </c>
      <c r="O167" s="219" t="s">
        <v>367</v>
      </c>
      <c r="P167" s="219" t="s">
        <v>576</v>
      </c>
      <c r="Q167" s="219" t="s">
        <v>39</v>
      </c>
      <c r="R167" s="220">
        <v>159</v>
      </c>
      <c r="S167" s="220">
        <v>150</v>
      </c>
      <c r="T167" s="220">
        <v>4</v>
      </c>
      <c r="U167" s="220">
        <v>7</v>
      </c>
      <c r="V167" s="100"/>
      <c r="W167" s="221">
        <v>161</v>
      </c>
      <c r="X167" s="222" t="s">
        <v>899</v>
      </c>
      <c r="Y167" s="222" t="s">
        <v>505</v>
      </c>
      <c r="Z167" s="222" t="s">
        <v>367</v>
      </c>
      <c r="AA167" s="222" t="s">
        <v>619</v>
      </c>
      <c r="AB167" s="222" t="s">
        <v>28</v>
      </c>
      <c r="AC167" s="223">
        <v>35</v>
      </c>
      <c r="AD167" s="223">
        <v>25</v>
      </c>
      <c r="AE167" s="118">
        <v>1</v>
      </c>
      <c r="AF167" s="224">
        <v>6</v>
      </c>
      <c r="AG167" s="225"/>
      <c r="AH167" s="226">
        <v>161</v>
      </c>
      <c r="AI167" s="222" t="s">
        <v>899</v>
      </c>
      <c r="AJ167" s="222" t="s">
        <v>505</v>
      </c>
      <c r="AK167" s="222" t="s">
        <v>367</v>
      </c>
      <c r="AL167" s="222" t="s">
        <v>619</v>
      </c>
      <c r="AM167" s="222" t="s">
        <v>28</v>
      </c>
      <c r="AN167" s="333">
        <v>34</v>
      </c>
      <c r="AO167" s="333">
        <v>29</v>
      </c>
      <c r="AP167" s="118">
        <v>1</v>
      </c>
      <c r="AQ167" s="118">
        <v>6</v>
      </c>
    </row>
    <row r="168" spans="1:43" ht="14.5">
      <c r="A168" s="215">
        <v>162</v>
      </c>
      <c r="B168" s="216" t="s">
        <v>902</v>
      </c>
      <c r="C168" s="216" t="s">
        <v>626</v>
      </c>
      <c r="D168" s="216" t="s">
        <v>475</v>
      </c>
      <c r="E168" s="216" t="s">
        <v>512</v>
      </c>
      <c r="F168" s="216" t="s">
        <v>35</v>
      </c>
      <c r="G168" s="217">
        <v>303</v>
      </c>
      <c r="H168" s="217">
        <v>332</v>
      </c>
      <c r="I168" s="217">
        <v>33</v>
      </c>
      <c r="J168" s="217">
        <v>3</v>
      </c>
      <c r="L168" s="218">
        <v>162</v>
      </c>
      <c r="M168" s="219" t="s">
        <v>903</v>
      </c>
      <c r="N168" s="219" t="s">
        <v>505</v>
      </c>
      <c r="O168" s="219" t="s">
        <v>367</v>
      </c>
      <c r="P168" s="219" t="s">
        <v>810</v>
      </c>
      <c r="Q168" s="219" t="s">
        <v>37</v>
      </c>
      <c r="R168" s="220">
        <v>31</v>
      </c>
      <c r="S168" s="220">
        <v>33</v>
      </c>
      <c r="T168" s="220"/>
      <c r="U168" s="220">
        <v>8</v>
      </c>
      <c r="V168" s="100"/>
      <c r="W168" s="221">
        <v>162</v>
      </c>
      <c r="X168" s="222" t="s">
        <v>901</v>
      </c>
      <c r="Y168" s="222" t="s">
        <v>505</v>
      </c>
      <c r="Z168" s="222" t="s">
        <v>367</v>
      </c>
      <c r="AA168" s="222" t="s">
        <v>576</v>
      </c>
      <c r="AB168" s="222" t="s">
        <v>39</v>
      </c>
      <c r="AC168" s="223">
        <v>94</v>
      </c>
      <c r="AD168" s="223">
        <v>95</v>
      </c>
      <c r="AE168" s="118">
        <v>4</v>
      </c>
      <c r="AF168" s="224">
        <v>9</v>
      </c>
      <c r="AG168" s="225"/>
      <c r="AH168" s="226">
        <v>162</v>
      </c>
      <c r="AI168" s="222" t="s">
        <v>901</v>
      </c>
      <c r="AJ168" s="222" t="s">
        <v>505</v>
      </c>
      <c r="AK168" s="222" t="s">
        <v>367</v>
      </c>
      <c r="AL168" s="222" t="s">
        <v>576</v>
      </c>
      <c r="AM168" s="222" t="s">
        <v>39</v>
      </c>
      <c r="AN168" s="333">
        <v>86</v>
      </c>
      <c r="AO168" s="333">
        <v>84</v>
      </c>
      <c r="AP168" s="118">
        <v>4</v>
      </c>
      <c r="AQ168" s="118">
        <v>8</v>
      </c>
    </row>
    <row r="169" spans="1:43" ht="14.5">
      <c r="A169" s="215">
        <v>163</v>
      </c>
      <c r="B169" s="216" t="s">
        <v>865</v>
      </c>
      <c r="C169" s="216" t="s">
        <v>511</v>
      </c>
      <c r="D169" s="216" t="s">
        <v>463</v>
      </c>
      <c r="E169" s="216" t="s">
        <v>522</v>
      </c>
      <c r="F169" s="216" t="s">
        <v>31</v>
      </c>
      <c r="G169" s="217">
        <v>62</v>
      </c>
      <c r="H169" s="217">
        <v>57</v>
      </c>
      <c r="I169" s="217">
        <v>3</v>
      </c>
      <c r="J169" s="217">
        <v>6</v>
      </c>
      <c r="L169" s="218">
        <v>163</v>
      </c>
      <c r="M169" s="219" t="s">
        <v>904</v>
      </c>
      <c r="N169" s="219" t="s">
        <v>505</v>
      </c>
      <c r="O169" s="219" t="s">
        <v>367</v>
      </c>
      <c r="P169" s="219" t="s">
        <v>905</v>
      </c>
      <c r="Q169" s="219" t="s">
        <v>35</v>
      </c>
      <c r="R169" s="220">
        <v>55</v>
      </c>
      <c r="S169" s="220">
        <v>54</v>
      </c>
      <c r="T169" s="220">
        <v>2</v>
      </c>
      <c r="U169" s="220">
        <v>7</v>
      </c>
      <c r="V169" s="100"/>
      <c r="W169" s="221">
        <v>163</v>
      </c>
      <c r="X169" s="222" t="s">
        <v>903</v>
      </c>
      <c r="Y169" s="222" t="s">
        <v>505</v>
      </c>
      <c r="Z169" s="222" t="s">
        <v>367</v>
      </c>
      <c r="AA169" s="222" t="s">
        <v>810</v>
      </c>
      <c r="AB169" s="222" t="s">
        <v>37</v>
      </c>
      <c r="AC169" s="223">
        <v>31</v>
      </c>
      <c r="AD169" s="223">
        <v>35</v>
      </c>
      <c r="AE169" s="118" t="s">
        <v>26</v>
      </c>
      <c r="AF169" s="224">
        <v>8</v>
      </c>
      <c r="AG169" s="225"/>
      <c r="AH169" s="226">
        <v>163</v>
      </c>
      <c r="AI169" s="222" t="s">
        <v>903</v>
      </c>
      <c r="AJ169" s="222" t="s">
        <v>505</v>
      </c>
      <c r="AK169" s="222" t="s">
        <v>367</v>
      </c>
      <c r="AL169" s="222" t="s">
        <v>810</v>
      </c>
      <c r="AM169" s="222" t="s">
        <v>37</v>
      </c>
      <c r="AN169" s="333">
        <v>38</v>
      </c>
      <c r="AO169" s="333">
        <v>39</v>
      </c>
      <c r="AP169" s="118">
        <v>2</v>
      </c>
      <c r="AQ169" s="118">
        <v>6</v>
      </c>
    </row>
    <row r="170" spans="1:43" ht="14.5">
      <c r="A170" s="215">
        <v>164</v>
      </c>
      <c r="B170" s="216" t="s">
        <v>906</v>
      </c>
      <c r="C170" s="216" t="s">
        <v>511</v>
      </c>
      <c r="D170" s="216" t="s">
        <v>463</v>
      </c>
      <c r="E170" s="216" t="s">
        <v>522</v>
      </c>
      <c r="F170" s="216" t="s">
        <v>31</v>
      </c>
      <c r="G170" s="217">
        <v>266</v>
      </c>
      <c r="H170" s="217">
        <v>230</v>
      </c>
      <c r="I170" s="217">
        <v>3</v>
      </c>
      <c r="J170" s="217">
        <v>19</v>
      </c>
      <c r="L170" s="218">
        <v>164</v>
      </c>
      <c r="M170" s="219" t="s">
        <v>907</v>
      </c>
      <c r="N170" s="219" t="s">
        <v>505</v>
      </c>
      <c r="O170" s="219" t="s">
        <v>367</v>
      </c>
      <c r="P170" s="219" t="s">
        <v>483</v>
      </c>
      <c r="Q170" s="219" t="s">
        <v>32</v>
      </c>
      <c r="R170" s="220">
        <v>55</v>
      </c>
      <c r="S170" s="220">
        <v>53</v>
      </c>
      <c r="T170" s="220">
        <v>2</v>
      </c>
      <c r="U170" s="220">
        <v>4</v>
      </c>
      <c r="V170" s="100"/>
      <c r="W170" s="221">
        <v>164</v>
      </c>
      <c r="X170" s="222" t="s">
        <v>904</v>
      </c>
      <c r="Y170" s="222" t="s">
        <v>505</v>
      </c>
      <c r="Z170" s="222" t="s">
        <v>367</v>
      </c>
      <c r="AA170" s="222" t="s">
        <v>905</v>
      </c>
      <c r="AB170" s="222" t="s">
        <v>35</v>
      </c>
      <c r="AC170" s="223">
        <v>61</v>
      </c>
      <c r="AD170" s="223">
        <v>52</v>
      </c>
      <c r="AE170" s="118">
        <v>1</v>
      </c>
      <c r="AF170" s="224">
        <v>7</v>
      </c>
      <c r="AG170" s="225"/>
      <c r="AH170" s="226">
        <v>164</v>
      </c>
      <c r="AI170" s="222" t="s">
        <v>904</v>
      </c>
      <c r="AJ170" s="222" t="s">
        <v>505</v>
      </c>
      <c r="AK170" s="222" t="s">
        <v>367</v>
      </c>
      <c r="AL170" s="222" t="s">
        <v>905</v>
      </c>
      <c r="AM170" s="222" t="s">
        <v>35</v>
      </c>
      <c r="AN170" s="333">
        <v>62</v>
      </c>
      <c r="AO170" s="333">
        <v>54</v>
      </c>
      <c r="AP170" s="118">
        <v>1</v>
      </c>
      <c r="AQ170" s="118">
        <v>6</v>
      </c>
    </row>
    <row r="171" spans="1:43" ht="14.5">
      <c r="A171" s="215">
        <v>165</v>
      </c>
      <c r="B171" s="216" t="s">
        <v>908</v>
      </c>
      <c r="C171" s="216" t="s">
        <v>511</v>
      </c>
      <c r="D171" s="216" t="s">
        <v>463</v>
      </c>
      <c r="E171" s="216" t="s">
        <v>541</v>
      </c>
      <c r="F171" s="216" t="s">
        <v>37</v>
      </c>
      <c r="G171" s="217">
        <v>66</v>
      </c>
      <c r="H171" s="217">
        <v>50</v>
      </c>
      <c r="I171" s="217">
        <v>1</v>
      </c>
      <c r="J171" s="217">
        <v>12</v>
      </c>
      <c r="L171" s="218">
        <v>165</v>
      </c>
      <c r="M171" s="219" t="s">
        <v>909</v>
      </c>
      <c r="N171" s="219" t="s">
        <v>505</v>
      </c>
      <c r="O171" s="219" t="s">
        <v>367</v>
      </c>
      <c r="P171" s="219" t="s">
        <v>527</v>
      </c>
      <c r="Q171" s="219" t="s">
        <v>27</v>
      </c>
      <c r="R171" s="220">
        <v>25</v>
      </c>
      <c r="S171" s="220">
        <v>34</v>
      </c>
      <c r="T171" s="220">
        <v>1</v>
      </c>
      <c r="U171" s="220">
        <v>6</v>
      </c>
      <c r="V171" s="100"/>
      <c r="W171" s="221">
        <v>165</v>
      </c>
      <c r="X171" s="222" t="s">
        <v>907</v>
      </c>
      <c r="Y171" s="222" t="s">
        <v>505</v>
      </c>
      <c r="Z171" s="222" t="s">
        <v>367</v>
      </c>
      <c r="AA171" s="222" t="s">
        <v>483</v>
      </c>
      <c r="AB171" s="222" t="s">
        <v>32</v>
      </c>
      <c r="AC171" s="223">
        <v>61</v>
      </c>
      <c r="AD171" s="223">
        <v>56</v>
      </c>
      <c r="AE171" s="118">
        <v>2</v>
      </c>
      <c r="AF171" s="224">
        <v>4</v>
      </c>
      <c r="AG171" s="225"/>
      <c r="AH171" s="226">
        <v>165</v>
      </c>
      <c r="AI171" s="222" t="s">
        <v>907</v>
      </c>
      <c r="AJ171" s="222" t="s">
        <v>505</v>
      </c>
      <c r="AK171" s="222" t="s">
        <v>367</v>
      </c>
      <c r="AL171" s="222" t="s">
        <v>483</v>
      </c>
      <c r="AM171" s="222" t="s">
        <v>32</v>
      </c>
      <c r="AN171" s="333">
        <v>55</v>
      </c>
      <c r="AO171" s="333">
        <v>67</v>
      </c>
      <c r="AP171" s="118">
        <v>3</v>
      </c>
      <c r="AQ171" s="118">
        <v>4</v>
      </c>
    </row>
    <row r="172" spans="1:43" ht="14.5">
      <c r="A172" s="215">
        <v>166</v>
      </c>
      <c r="B172" s="216" t="s">
        <v>910</v>
      </c>
      <c r="C172" s="216" t="s">
        <v>511</v>
      </c>
      <c r="D172" s="216" t="s">
        <v>463</v>
      </c>
      <c r="E172" s="216" t="s">
        <v>40</v>
      </c>
      <c r="F172" s="216" t="s">
        <v>40</v>
      </c>
      <c r="G172" s="217">
        <v>165</v>
      </c>
      <c r="H172" s="217">
        <v>196</v>
      </c>
      <c r="I172" s="217">
        <v>1</v>
      </c>
      <c r="J172" s="217">
        <v>18</v>
      </c>
      <c r="L172" s="218">
        <v>166</v>
      </c>
      <c r="M172" s="219" t="s">
        <v>911</v>
      </c>
      <c r="N172" s="219" t="s">
        <v>505</v>
      </c>
      <c r="O172" s="219" t="s">
        <v>367</v>
      </c>
      <c r="P172" s="219" t="s">
        <v>512</v>
      </c>
      <c r="Q172" s="219" t="s">
        <v>35</v>
      </c>
      <c r="R172" s="220">
        <v>30</v>
      </c>
      <c r="S172" s="220">
        <v>43</v>
      </c>
      <c r="T172" s="220">
        <v>1</v>
      </c>
      <c r="U172" s="220">
        <v>4</v>
      </c>
      <c r="V172" s="100"/>
      <c r="W172" s="221">
        <v>166</v>
      </c>
      <c r="X172" s="222" t="s">
        <v>909</v>
      </c>
      <c r="Y172" s="222" t="s">
        <v>505</v>
      </c>
      <c r="Z172" s="222" t="s">
        <v>367</v>
      </c>
      <c r="AA172" s="222" t="s">
        <v>527</v>
      </c>
      <c r="AB172" s="222" t="s">
        <v>27</v>
      </c>
      <c r="AC172" s="223">
        <v>19</v>
      </c>
      <c r="AD172" s="223">
        <v>34</v>
      </c>
      <c r="AE172" s="118">
        <v>1</v>
      </c>
      <c r="AF172" s="224">
        <v>6</v>
      </c>
      <c r="AG172" s="225"/>
      <c r="AH172" s="226">
        <v>166</v>
      </c>
      <c r="AI172" s="222" t="s">
        <v>909</v>
      </c>
      <c r="AJ172" s="222" t="s">
        <v>505</v>
      </c>
      <c r="AK172" s="222" t="s">
        <v>367</v>
      </c>
      <c r="AL172" s="222" t="s">
        <v>527</v>
      </c>
      <c r="AM172" s="222" t="s">
        <v>27</v>
      </c>
      <c r="AN172" s="333">
        <v>12</v>
      </c>
      <c r="AO172" s="333">
        <v>34</v>
      </c>
      <c r="AP172" s="118">
        <v>2</v>
      </c>
      <c r="AQ172" s="118">
        <v>7</v>
      </c>
    </row>
    <row r="173" spans="1:43" ht="14.5">
      <c r="A173" s="215">
        <v>167</v>
      </c>
      <c r="B173" s="216" t="s">
        <v>912</v>
      </c>
      <c r="C173" s="216" t="s">
        <v>511</v>
      </c>
      <c r="D173" s="216" t="s">
        <v>463</v>
      </c>
      <c r="E173" s="216" t="s">
        <v>488</v>
      </c>
      <c r="F173" s="216" t="s">
        <v>40</v>
      </c>
      <c r="G173" s="217">
        <v>104</v>
      </c>
      <c r="H173" s="217">
        <v>102</v>
      </c>
      <c r="I173" s="217">
        <v>3</v>
      </c>
      <c r="J173" s="217">
        <v>15</v>
      </c>
      <c r="L173" s="218">
        <v>167</v>
      </c>
      <c r="M173" s="219" t="s">
        <v>913</v>
      </c>
      <c r="N173" s="219" t="s">
        <v>505</v>
      </c>
      <c r="O173" s="219" t="s">
        <v>367</v>
      </c>
      <c r="P173" s="219" t="s">
        <v>786</v>
      </c>
      <c r="Q173" s="219" t="s">
        <v>31</v>
      </c>
      <c r="R173" s="220">
        <v>35</v>
      </c>
      <c r="S173" s="220">
        <v>31</v>
      </c>
      <c r="T173" s="220">
        <v>2</v>
      </c>
      <c r="U173" s="220">
        <v>6</v>
      </c>
      <c r="V173" s="100"/>
      <c r="W173" s="221">
        <v>167</v>
      </c>
      <c r="X173" s="222" t="s">
        <v>911</v>
      </c>
      <c r="Y173" s="222" t="s">
        <v>505</v>
      </c>
      <c r="Z173" s="222" t="s">
        <v>367</v>
      </c>
      <c r="AA173" s="222" t="s">
        <v>512</v>
      </c>
      <c r="AB173" s="222" t="s">
        <v>35</v>
      </c>
      <c r="AC173" s="223">
        <v>34</v>
      </c>
      <c r="AD173" s="223">
        <v>40</v>
      </c>
      <c r="AE173" s="118">
        <v>1</v>
      </c>
      <c r="AF173" s="224">
        <v>4</v>
      </c>
      <c r="AG173" s="225"/>
      <c r="AH173" s="226">
        <v>167</v>
      </c>
      <c r="AI173" s="222" t="s">
        <v>911</v>
      </c>
      <c r="AJ173" s="222" t="s">
        <v>505</v>
      </c>
      <c r="AK173" s="222" t="s">
        <v>367</v>
      </c>
      <c r="AL173" s="222" t="s">
        <v>512</v>
      </c>
      <c r="AM173" s="222" t="s">
        <v>35</v>
      </c>
      <c r="AN173" s="333">
        <v>32</v>
      </c>
      <c r="AO173" s="333">
        <v>36</v>
      </c>
      <c r="AP173" s="118">
        <v>0</v>
      </c>
      <c r="AQ173" s="118">
        <v>4</v>
      </c>
    </row>
    <row r="174" spans="1:43" ht="14.5">
      <c r="A174" s="215">
        <v>168</v>
      </c>
      <c r="B174" s="216" t="s">
        <v>914</v>
      </c>
      <c r="C174" s="216" t="s">
        <v>511</v>
      </c>
      <c r="D174" s="216" t="s">
        <v>463</v>
      </c>
      <c r="E174" s="216" t="s">
        <v>25</v>
      </c>
      <c r="F174" s="216" t="s">
        <v>25</v>
      </c>
      <c r="G174" s="217">
        <v>84</v>
      </c>
      <c r="H174" s="217">
        <v>97</v>
      </c>
      <c r="I174" s="217">
        <v>3</v>
      </c>
      <c r="J174" s="217">
        <v>12</v>
      </c>
      <c r="L174" s="218">
        <v>168</v>
      </c>
      <c r="M174" s="219" t="s">
        <v>915</v>
      </c>
      <c r="N174" s="219" t="s">
        <v>505</v>
      </c>
      <c r="O174" s="219" t="s">
        <v>367</v>
      </c>
      <c r="P174" s="219" t="s">
        <v>563</v>
      </c>
      <c r="Q174" s="219" t="s">
        <v>34</v>
      </c>
      <c r="R174" s="220">
        <v>41</v>
      </c>
      <c r="S174" s="220">
        <v>14</v>
      </c>
      <c r="T174" s="220">
        <v>2</v>
      </c>
      <c r="U174" s="220">
        <v>5</v>
      </c>
      <c r="V174" s="100"/>
      <c r="W174" s="221">
        <v>168</v>
      </c>
      <c r="X174" s="222" t="s">
        <v>913</v>
      </c>
      <c r="Y174" s="222" t="s">
        <v>505</v>
      </c>
      <c r="Z174" s="222" t="s">
        <v>367</v>
      </c>
      <c r="AA174" s="222" t="s">
        <v>786</v>
      </c>
      <c r="AB174" s="222" t="s">
        <v>31</v>
      </c>
      <c r="AC174" s="223">
        <v>30</v>
      </c>
      <c r="AD174" s="223">
        <v>37</v>
      </c>
      <c r="AE174" s="118">
        <v>2</v>
      </c>
      <c r="AF174" s="224">
        <v>6</v>
      </c>
      <c r="AG174" s="225"/>
      <c r="AH174" s="226">
        <v>168</v>
      </c>
      <c r="AI174" s="222" t="s">
        <v>913</v>
      </c>
      <c r="AJ174" s="222" t="s">
        <v>505</v>
      </c>
      <c r="AK174" s="222" t="s">
        <v>367</v>
      </c>
      <c r="AL174" s="222" t="s">
        <v>786</v>
      </c>
      <c r="AM174" s="222" t="s">
        <v>31</v>
      </c>
      <c r="AN174" s="333">
        <v>28</v>
      </c>
      <c r="AO174" s="333">
        <v>41</v>
      </c>
      <c r="AP174" s="118">
        <v>2</v>
      </c>
      <c r="AQ174" s="118">
        <v>5</v>
      </c>
    </row>
    <row r="175" spans="1:43" ht="14.5">
      <c r="A175" s="215">
        <v>169</v>
      </c>
      <c r="B175" s="216" t="s">
        <v>916</v>
      </c>
      <c r="C175" s="216" t="s">
        <v>511</v>
      </c>
      <c r="D175" s="216" t="s">
        <v>463</v>
      </c>
      <c r="E175" s="216" t="s">
        <v>507</v>
      </c>
      <c r="F175" s="216" t="s">
        <v>25</v>
      </c>
      <c r="G175" s="217">
        <v>126</v>
      </c>
      <c r="H175" s="217">
        <v>170</v>
      </c>
      <c r="I175" s="217" t="s">
        <v>26</v>
      </c>
      <c r="J175" s="217">
        <v>23</v>
      </c>
      <c r="L175" s="218">
        <v>169</v>
      </c>
      <c r="M175" s="219" t="s">
        <v>917</v>
      </c>
      <c r="N175" s="219" t="s">
        <v>505</v>
      </c>
      <c r="O175" s="219" t="s">
        <v>367</v>
      </c>
      <c r="P175" s="219" t="s">
        <v>744</v>
      </c>
      <c r="Q175" s="219" t="s">
        <v>29</v>
      </c>
      <c r="R175" s="220">
        <v>40</v>
      </c>
      <c r="S175" s="220">
        <v>29</v>
      </c>
      <c r="T175" s="220">
        <v>0</v>
      </c>
      <c r="U175" s="220">
        <v>8</v>
      </c>
      <c r="V175" s="100"/>
      <c r="W175" s="221">
        <v>169</v>
      </c>
      <c r="X175" s="222" t="s">
        <v>915</v>
      </c>
      <c r="Y175" s="222" t="s">
        <v>505</v>
      </c>
      <c r="Z175" s="222" t="s">
        <v>367</v>
      </c>
      <c r="AA175" s="222" t="s">
        <v>563</v>
      </c>
      <c r="AB175" s="222" t="s">
        <v>34</v>
      </c>
      <c r="AC175" s="223">
        <v>32</v>
      </c>
      <c r="AD175" s="223">
        <v>13</v>
      </c>
      <c r="AE175" s="118">
        <v>2</v>
      </c>
      <c r="AF175" s="224">
        <v>5</v>
      </c>
      <c r="AG175" s="225"/>
      <c r="AH175" s="226">
        <v>169</v>
      </c>
      <c r="AI175" s="222" t="s">
        <v>915</v>
      </c>
      <c r="AJ175" s="222" t="s">
        <v>505</v>
      </c>
      <c r="AK175" s="222" t="s">
        <v>367</v>
      </c>
      <c r="AL175" s="222" t="s">
        <v>563</v>
      </c>
      <c r="AM175" s="222" t="s">
        <v>34</v>
      </c>
      <c r="AN175" s="333">
        <v>29</v>
      </c>
      <c r="AO175" s="333">
        <v>10</v>
      </c>
      <c r="AP175" s="118">
        <v>2</v>
      </c>
      <c r="AQ175" s="118">
        <v>5</v>
      </c>
    </row>
    <row r="176" spans="1:43" ht="14.5">
      <c r="L176" s="218">
        <v>170</v>
      </c>
      <c r="M176" s="219" t="s">
        <v>918</v>
      </c>
      <c r="N176" s="219" t="s">
        <v>505</v>
      </c>
      <c r="O176" s="219" t="s">
        <v>367</v>
      </c>
      <c r="P176" s="219" t="s">
        <v>732</v>
      </c>
      <c r="Q176" s="219" t="s">
        <v>36</v>
      </c>
      <c r="R176" s="220">
        <v>40</v>
      </c>
      <c r="S176" s="220">
        <v>35</v>
      </c>
      <c r="T176" s="220">
        <v>0</v>
      </c>
      <c r="U176" s="220">
        <v>3</v>
      </c>
      <c r="V176" s="100"/>
      <c r="W176" s="221">
        <v>170</v>
      </c>
      <c r="X176" s="222" t="s">
        <v>917</v>
      </c>
      <c r="Y176" s="222" t="s">
        <v>505</v>
      </c>
      <c r="Z176" s="222" t="s">
        <v>367</v>
      </c>
      <c r="AA176" s="222" t="s">
        <v>744</v>
      </c>
      <c r="AB176" s="222" t="s">
        <v>29</v>
      </c>
      <c r="AC176" s="223">
        <v>39</v>
      </c>
      <c r="AD176" s="223">
        <v>30</v>
      </c>
      <c r="AE176" s="118">
        <v>1</v>
      </c>
      <c r="AF176" s="224">
        <v>8</v>
      </c>
      <c r="AG176" s="225"/>
      <c r="AH176" s="226">
        <v>170</v>
      </c>
      <c r="AI176" s="222" t="s">
        <v>917</v>
      </c>
      <c r="AJ176" s="222" t="s">
        <v>505</v>
      </c>
      <c r="AK176" s="222" t="s">
        <v>367</v>
      </c>
      <c r="AL176" s="222" t="s">
        <v>744</v>
      </c>
      <c r="AM176" s="222" t="s">
        <v>29</v>
      </c>
      <c r="AN176" s="333">
        <v>39</v>
      </c>
      <c r="AO176" s="333">
        <v>32</v>
      </c>
      <c r="AP176" s="118">
        <v>1</v>
      </c>
      <c r="AQ176" s="118">
        <v>7</v>
      </c>
    </row>
    <row r="177" spans="12:43" ht="14.5">
      <c r="L177" s="218">
        <v>171</v>
      </c>
      <c r="M177" s="219" t="s">
        <v>919</v>
      </c>
      <c r="N177" s="219" t="s">
        <v>505</v>
      </c>
      <c r="O177" s="219" t="s">
        <v>367</v>
      </c>
      <c r="P177" s="219" t="s">
        <v>920</v>
      </c>
      <c r="Q177" s="219" t="s">
        <v>25</v>
      </c>
      <c r="R177" s="220">
        <v>28</v>
      </c>
      <c r="S177" s="220">
        <v>33</v>
      </c>
      <c r="T177" s="220">
        <v>0</v>
      </c>
      <c r="U177" s="220">
        <v>4</v>
      </c>
      <c r="V177" s="100"/>
      <c r="W177" s="221">
        <v>171</v>
      </c>
      <c r="X177" s="222" t="s">
        <v>918</v>
      </c>
      <c r="Y177" s="222" t="s">
        <v>505</v>
      </c>
      <c r="Z177" s="222" t="s">
        <v>367</v>
      </c>
      <c r="AA177" s="222" t="s">
        <v>732</v>
      </c>
      <c r="AB177" s="222" t="s">
        <v>36</v>
      </c>
      <c r="AC177" s="223">
        <v>37</v>
      </c>
      <c r="AD177" s="223">
        <v>56</v>
      </c>
      <c r="AE177" s="118">
        <v>1</v>
      </c>
      <c r="AF177" s="224">
        <v>7</v>
      </c>
      <c r="AG177" s="225"/>
      <c r="AH177" s="226">
        <v>171</v>
      </c>
      <c r="AI177" s="222" t="s">
        <v>918</v>
      </c>
      <c r="AJ177" s="222" t="s">
        <v>505</v>
      </c>
      <c r="AK177" s="222" t="s">
        <v>367</v>
      </c>
      <c r="AL177" s="222" t="s">
        <v>732</v>
      </c>
      <c r="AM177" s="222" t="s">
        <v>36</v>
      </c>
      <c r="AN177" s="333">
        <v>47</v>
      </c>
      <c r="AO177" s="333">
        <v>48</v>
      </c>
      <c r="AP177" s="118">
        <v>1</v>
      </c>
      <c r="AQ177" s="118">
        <v>7</v>
      </c>
    </row>
    <row r="178" spans="12:43" ht="14.5">
      <c r="L178" s="218">
        <v>172</v>
      </c>
      <c r="M178" s="219" t="s">
        <v>921</v>
      </c>
      <c r="N178" s="219" t="s">
        <v>505</v>
      </c>
      <c r="O178" s="219" t="s">
        <v>367</v>
      </c>
      <c r="P178" s="219" t="s">
        <v>533</v>
      </c>
      <c r="Q178" s="219" t="s">
        <v>27</v>
      </c>
      <c r="R178" s="220">
        <v>35</v>
      </c>
      <c r="S178" s="220">
        <v>21</v>
      </c>
      <c r="T178" s="220">
        <v>0</v>
      </c>
      <c r="U178" s="220">
        <v>3</v>
      </c>
      <c r="V178" s="100"/>
      <c r="W178" s="221">
        <v>172</v>
      </c>
      <c r="X178" s="222" t="s">
        <v>919</v>
      </c>
      <c r="Y178" s="222" t="s">
        <v>505</v>
      </c>
      <c r="Z178" s="222" t="s">
        <v>367</v>
      </c>
      <c r="AA178" s="222" t="s">
        <v>920</v>
      </c>
      <c r="AB178" s="222" t="s">
        <v>25</v>
      </c>
      <c r="AC178" s="223">
        <v>20</v>
      </c>
      <c r="AD178" s="223">
        <v>25</v>
      </c>
      <c r="AE178" s="118" t="s">
        <v>26</v>
      </c>
      <c r="AF178" s="224">
        <v>4</v>
      </c>
      <c r="AG178" s="225"/>
      <c r="AH178" s="226">
        <v>172</v>
      </c>
      <c r="AI178" s="222" t="s">
        <v>919</v>
      </c>
      <c r="AJ178" s="222" t="s">
        <v>505</v>
      </c>
      <c r="AK178" s="222" t="s">
        <v>367</v>
      </c>
      <c r="AL178" s="222" t="s">
        <v>920</v>
      </c>
      <c r="AM178" s="222" t="s">
        <v>25</v>
      </c>
      <c r="AN178" s="333">
        <v>27</v>
      </c>
      <c r="AO178" s="333">
        <v>30</v>
      </c>
      <c r="AP178" s="118">
        <v>0</v>
      </c>
      <c r="AQ178" s="118">
        <v>3</v>
      </c>
    </row>
    <row r="179" spans="12:43" ht="14.5">
      <c r="L179" s="218">
        <v>173</v>
      </c>
      <c r="M179" s="219" t="s">
        <v>922</v>
      </c>
      <c r="N179" s="219" t="s">
        <v>505</v>
      </c>
      <c r="O179" s="219" t="s">
        <v>367</v>
      </c>
      <c r="P179" s="219" t="s">
        <v>537</v>
      </c>
      <c r="Q179" s="219" t="s">
        <v>27</v>
      </c>
      <c r="R179" s="220">
        <v>6</v>
      </c>
      <c r="S179" s="220">
        <v>2</v>
      </c>
      <c r="T179" s="220">
        <v>0</v>
      </c>
      <c r="U179" s="220">
        <v>7</v>
      </c>
      <c r="V179" s="100"/>
      <c r="W179" s="221">
        <v>173</v>
      </c>
      <c r="X179" s="222" t="s">
        <v>921</v>
      </c>
      <c r="Y179" s="222" t="s">
        <v>505</v>
      </c>
      <c r="Z179" s="222" t="s">
        <v>367</v>
      </c>
      <c r="AA179" s="222" t="s">
        <v>533</v>
      </c>
      <c r="AB179" s="222" t="s">
        <v>27</v>
      </c>
      <c r="AC179" s="223">
        <v>41</v>
      </c>
      <c r="AD179" s="223">
        <v>37</v>
      </c>
      <c r="AE179" s="118" t="s">
        <v>26</v>
      </c>
      <c r="AF179" s="224">
        <v>4</v>
      </c>
      <c r="AG179" s="225"/>
      <c r="AH179" s="226">
        <v>173</v>
      </c>
      <c r="AI179" s="222" t="s">
        <v>921</v>
      </c>
      <c r="AJ179" s="222" t="s">
        <v>505</v>
      </c>
      <c r="AK179" s="222" t="s">
        <v>367</v>
      </c>
      <c r="AL179" s="222" t="s">
        <v>533</v>
      </c>
      <c r="AM179" s="222" t="s">
        <v>27</v>
      </c>
      <c r="AN179" s="333">
        <v>50</v>
      </c>
      <c r="AO179" s="333">
        <v>39</v>
      </c>
      <c r="AP179" s="118">
        <v>1</v>
      </c>
      <c r="AQ179" s="118">
        <v>4</v>
      </c>
    </row>
    <row r="180" spans="12:43" ht="14.5">
      <c r="L180" s="218">
        <v>174</v>
      </c>
      <c r="M180" s="219" t="s">
        <v>923</v>
      </c>
      <c r="N180" s="219" t="s">
        <v>924</v>
      </c>
      <c r="O180" s="219" t="s">
        <v>367</v>
      </c>
      <c r="P180" s="219" t="s">
        <v>466</v>
      </c>
      <c r="Q180" s="219" t="s">
        <v>39</v>
      </c>
      <c r="R180" s="220">
        <v>64</v>
      </c>
      <c r="S180" s="220">
        <v>62</v>
      </c>
      <c r="T180" s="220">
        <v>0</v>
      </c>
      <c r="U180" s="220">
        <v>11</v>
      </c>
      <c r="V180" s="100"/>
      <c r="W180" s="221">
        <v>174</v>
      </c>
      <c r="X180" s="222" t="s">
        <v>925</v>
      </c>
      <c r="Y180" s="222" t="s">
        <v>505</v>
      </c>
      <c r="Z180" s="222" t="s">
        <v>367</v>
      </c>
      <c r="AA180" s="222" t="s">
        <v>537</v>
      </c>
      <c r="AB180" s="222" t="s">
        <v>27</v>
      </c>
      <c r="AC180" s="223">
        <v>21</v>
      </c>
      <c r="AD180" s="223">
        <v>6</v>
      </c>
      <c r="AE180" s="118" t="s">
        <v>26</v>
      </c>
      <c r="AF180" s="224">
        <v>7</v>
      </c>
      <c r="AG180" s="225"/>
      <c r="AH180" s="226">
        <v>174</v>
      </c>
      <c r="AI180" s="222" t="s">
        <v>925</v>
      </c>
      <c r="AJ180" s="222" t="s">
        <v>505</v>
      </c>
      <c r="AK180" s="222" t="s">
        <v>367</v>
      </c>
      <c r="AL180" s="222" t="s">
        <v>537</v>
      </c>
      <c r="AM180" s="222" t="s">
        <v>27</v>
      </c>
      <c r="AN180" s="333">
        <v>33</v>
      </c>
      <c r="AO180" s="333">
        <v>13</v>
      </c>
      <c r="AP180" s="118">
        <v>0</v>
      </c>
      <c r="AQ180" s="118">
        <v>6</v>
      </c>
    </row>
    <row r="181" spans="12:43" ht="14.5">
      <c r="L181" s="218">
        <v>175</v>
      </c>
      <c r="M181" s="219" t="s">
        <v>926</v>
      </c>
      <c r="N181" s="219" t="s">
        <v>924</v>
      </c>
      <c r="O181" s="219" t="s">
        <v>367</v>
      </c>
      <c r="P181" s="219" t="s">
        <v>569</v>
      </c>
      <c r="Q181" s="219" t="s">
        <v>39</v>
      </c>
      <c r="R181" s="220">
        <v>47</v>
      </c>
      <c r="S181" s="220">
        <v>41</v>
      </c>
      <c r="T181" s="220">
        <v>1</v>
      </c>
      <c r="U181" s="220">
        <v>5</v>
      </c>
      <c r="V181" s="100"/>
      <c r="W181" s="221">
        <v>175</v>
      </c>
      <c r="X181" s="222" t="s">
        <v>923</v>
      </c>
      <c r="Y181" s="222" t="s">
        <v>924</v>
      </c>
      <c r="Z181" s="222" t="s">
        <v>367</v>
      </c>
      <c r="AA181" s="222" t="s">
        <v>466</v>
      </c>
      <c r="AB181" s="222" t="s">
        <v>39</v>
      </c>
      <c r="AC181" s="223">
        <v>67</v>
      </c>
      <c r="AD181" s="223">
        <v>57</v>
      </c>
      <c r="AE181" s="118" t="s">
        <v>26</v>
      </c>
      <c r="AF181" s="224">
        <v>11</v>
      </c>
      <c r="AG181" s="225"/>
      <c r="AH181" s="226">
        <v>175</v>
      </c>
      <c r="AI181" s="222" t="s">
        <v>923</v>
      </c>
      <c r="AJ181" s="222" t="s">
        <v>924</v>
      </c>
      <c r="AK181" s="222" t="s">
        <v>367</v>
      </c>
      <c r="AL181" s="222" t="s">
        <v>466</v>
      </c>
      <c r="AM181" s="222" t="s">
        <v>39</v>
      </c>
      <c r="AN181" s="333">
        <v>79</v>
      </c>
      <c r="AO181" s="333">
        <v>75</v>
      </c>
      <c r="AP181" s="118">
        <v>0</v>
      </c>
      <c r="AQ181" s="118">
        <v>11</v>
      </c>
    </row>
    <row r="182" spans="12:43" ht="14.5">
      <c r="L182" s="218">
        <v>176</v>
      </c>
      <c r="M182" s="219" t="s">
        <v>927</v>
      </c>
      <c r="N182" s="219" t="s">
        <v>924</v>
      </c>
      <c r="O182" s="219" t="s">
        <v>367</v>
      </c>
      <c r="P182" s="219" t="s">
        <v>780</v>
      </c>
      <c r="Q182" s="219" t="s">
        <v>31</v>
      </c>
      <c r="R182" s="220">
        <v>20</v>
      </c>
      <c r="S182" s="220">
        <v>32</v>
      </c>
      <c r="T182" s="220">
        <v>0</v>
      </c>
      <c r="U182" s="220">
        <v>4</v>
      </c>
      <c r="V182" s="100"/>
      <c r="W182" s="221">
        <v>176</v>
      </c>
      <c r="X182" s="222" t="s">
        <v>926</v>
      </c>
      <c r="Y182" s="222" t="s">
        <v>924</v>
      </c>
      <c r="Z182" s="222" t="s">
        <v>367</v>
      </c>
      <c r="AA182" s="222" t="s">
        <v>569</v>
      </c>
      <c r="AB182" s="222" t="s">
        <v>39</v>
      </c>
      <c r="AC182" s="223">
        <v>45</v>
      </c>
      <c r="AD182" s="223">
        <v>42</v>
      </c>
      <c r="AE182" s="118">
        <v>1</v>
      </c>
      <c r="AF182" s="224">
        <v>5</v>
      </c>
      <c r="AG182" s="225"/>
      <c r="AH182" s="226">
        <v>176</v>
      </c>
      <c r="AI182" s="222" t="s">
        <v>926</v>
      </c>
      <c r="AJ182" s="222" t="s">
        <v>924</v>
      </c>
      <c r="AK182" s="222" t="s">
        <v>367</v>
      </c>
      <c r="AL182" s="222" t="s">
        <v>569</v>
      </c>
      <c r="AM182" s="222" t="s">
        <v>39</v>
      </c>
      <c r="AN182" s="333">
        <v>53</v>
      </c>
      <c r="AO182" s="333">
        <v>46</v>
      </c>
      <c r="AP182" s="118">
        <v>1</v>
      </c>
      <c r="AQ182" s="118">
        <v>5</v>
      </c>
    </row>
    <row r="183" spans="12:43" ht="14.5">
      <c r="L183" s="218">
        <v>177</v>
      </c>
      <c r="M183" s="219" t="s">
        <v>928</v>
      </c>
      <c r="N183" s="219" t="s">
        <v>924</v>
      </c>
      <c r="O183" s="219" t="s">
        <v>367</v>
      </c>
      <c r="P183" s="219" t="s">
        <v>541</v>
      </c>
      <c r="Q183" s="219" t="s">
        <v>37</v>
      </c>
      <c r="R183" s="220">
        <v>23</v>
      </c>
      <c r="S183" s="220">
        <v>28</v>
      </c>
      <c r="T183" s="220">
        <v>0</v>
      </c>
      <c r="U183" s="220">
        <v>3</v>
      </c>
      <c r="V183" s="100"/>
      <c r="W183" s="221">
        <v>177</v>
      </c>
      <c r="X183" s="222" t="s">
        <v>927</v>
      </c>
      <c r="Y183" s="222" t="s">
        <v>924</v>
      </c>
      <c r="Z183" s="222" t="s">
        <v>367</v>
      </c>
      <c r="AA183" s="222" t="s">
        <v>780</v>
      </c>
      <c r="AB183" s="222" t="s">
        <v>31</v>
      </c>
      <c r="AC183" s="223">
        <v>30</v>
      </c>
      <c r="AD183" s="223">
        <v>27</v>
      </c>
      <c r="AE183" s="118" t="s">
        <v>26</v>
      </c>
      <c r="AF183" s="224">
        <v>4</v>
      </c>
      <c r="AG183" s="225"/>
      <c r="AH183" s="226">
        <v>177</v>
      </c>
      <c r="AI183" s="222" t="s">
        <v>927</v>
      </c>
      <c r="AJ183" s="222" t="s">
        <v>924</v>
      </c>
      <c r="AK183" s="222" t="s">
        <v>367</v>
      </c>
      <c r="AL183" s="222" t="s">
        <v>780</v>
      </c>
      <c r="AM183" s="222" t="s">
        <v>31</v>
      </c>
      <c r="AN183" s="333">
        <v>24</v>
      </c>
      <c r="AO183" s="333">
        <v>34</v>
      </c>
      <c r="AP183" s="118">
        <v>2</v>
      </c>
      <c r="AQ183" s="118">
        <v>3</v>
      </c>
    </row>
    <row r="184" spans="12:43" ht="14.5">
      <c r="L184" s="218">
        <v>178</v>
      </c>
      <c r="M184" s="219" t="s">
        <v>929</v>
      </c>
      <c r="N184" s="219" t="s">
        <v>924</v>
      </c>
      <c r="O184" s="219" t="s">
        <v>367</v>
      </c>
      <c r="P184" s="219" t="s">
        <v>699</v>
      </c>
      <c r="Q184" s="219" t="s">
        <v>40</v>
      </c>
      <c r="R184" s="220">
        <v>58</v>
      </c>
      <c r="S184" s="220">
        <v>45</v>
      </c>
      <c r="T184" s="220">
        <v>1</v>
      </c>
      <c r="U184" s="220">
        <v>6</v>
      </c>
      <c r="V184" s="100"/>
      <c r="W184" s="221">
        <v>178</v>
      </c>
      <c r="X184" s="222" t="s">
        <v>928</v>
      </c>
      <c r="Y184" s="222" t="s">
        <v>924</v>
      </c>
      <c r="Z184" s="222" t="s">
        <v>367</v>
      </c>
      <c r="AA184" s="222" t="s">
        <v>541</v>
      </c>
      <c r="AB184" s="222" t="s">
        <v>37</v>
      </c>
      <c r="AC184" s="223">
        <v>29</v>
      </c>
      <c r="AD184" s="223">
        <v>21</v>
      </c>
      <c r="AE184" s="118" t="s">
        <v>26</v>
      </c>
      <c r="AF184" s="224">
        <v>3</v>
      </c>
      <c r="AG184" s="225"/>
      <c r="AH184" s="226">
        <v>178</v>
      </c>
      <c r="AI184" s="222" t="s">
        <v>928</v>
      </c>
      <c r="AJ184" s="222" t="s">
        <v>924</v>
      </c>
      <c r="AK184" s="222" t="s">
        <v>367</v>
      </c>
      <c r="AL184" s="222" t="s">
        <v>541</v>
      </c>
      <c r="AM184" s="222" t="s">
        <v>37</v>
      </c>
      <c r="AN184" s="333">
        <v>37</v>
      </c>
      <c r="AO184" s="333">
        <v>34</v>
      </c>
      <c r="AP184" s="118">
        <v>1</v>
      </c>
      <c r="AQ184" s="118">
        <v>2</v>
      </c>
    </row>
    <row r="185" spans="12:43" ht="14.5">
      <c r="L185" s="218">
        <v>179</v>
      </c>
      <c r="M185" s="219" t="s">
        <v>930</v>
      </c>
      <c r="N185" s="219" t="s">
        <v>924</v>
      </c>
      <c r="O185" s="219" t="s">
        <v>367</v>
      </c>
      <c r="P185" s="219" t="s">
        <v>633</v>
      </c>
      <c r="Q185" s="219" t="s">
        <v>40</v>
      </c>
      <c r="R185" s="220">
        <v>98</v>
      </c>
      <c r="S185" s="220">
        <v>80</v>
      </c>
      <c r="T185" s="220">
        <v>1</v>
      </c>
      <c r="U185" s="220">
        <v>10</v>
      </c>
      <c r="V185" s="100"/>
      <c r="W185" s="221">
        <v>179</v>
      </c>
      <c r="X185" s="222" t="s">
        <v>929</v>
      </c>
      <c r="Y185" s="222" t="s">
        <v>924</v>
      </c>
      <c r="Z185" s="222" t="s">
        <v>367</v>
      </c>
      <c r="AA185" s="222" t="s">
        <v>699</v>
      </c>
      <c r="AB185" s="222" t="s">
        <v>40</v>
      </c>
      <c r="AC185" s="223">
        <v>60</v>
      </c>
      <c r="AD185" s="223">
        <v>63</v>
      </c>
      <c r="AE185" s="118">
        <v>1</v>
      </c>
      <c r="AF185" s="224">
        <v>6</v>
      </c>
      <c r="AG185" s="225"/>
      <c r="AH185" s="226">
        <v>179</v>
      </c>
      <c r="AI185" s="222" t="s">
        <v>929</v>
      </c>
      <c r="AJ185" s="222" t="s">
        <v>924</v>
      </c>
      <c r="AK185" s="222" t="s">
        <v>367</v>
      </c>
      <c r="AL185" s="222" t="s">
        <v>699</v>
      </c>
      <c r="AM185" s="222" t="s">
        <v>40</v>
      </c>
      <c r="AN185" s="333">
        <v>64</v>
      </c>
      <c r="AO185" s="333">
        <v>60</v>
      </c>
      <c r="AP185" s="118">
        <v>1</v>
      </c>
      <c r="AQ185" s="118">
        <v>5</v>
      </c>
    </row>
    <row r="186" spans="12:43" ht="14.5">
      <c r="L186" s="218">
        <v>180</v>
      </c>
      <c r="M186" s="219" t="s">
        <v>931</v>
      </c>
      <c r="N186" s="219" t="s">
        <v>924</v>
      </c>
      <c r="O186" s="219" t="s">
        <v>367</v>
      </c>
      <c r="P186" s="219" t="s">
        <v>488</v>
      </c>
      <c r="Q186" s="219" t="s">
        <v>40</v>
      </c>
      <c r="R186" s="220">
        <v>63</v>
      </c>
      <c r="S186" s="220">
        <v>45</v>
      </c>
      <c r="T186" s="220">
        <v>0</v>
      </c>
      <c r="U186" s="220">
        <v>7</v>
      </c>
      <c r="V186" s="100"/>
      <c r="W186" s="221">
        <v>180</v>
      </c>
      <c r="X186" s="222" t="s">
        <v>930</v>
      </c>
      <c r="Y186" s="222" t="s">
        <v>924</v>
      </c>
      <c r="Z186" s="222" t="s">
        <v>367</v>
      </c>
      <c r="AA186" s="222" t="s">
        <v>633</v>
      </c>
      <c r="AB186" s="222" t="s">
        <v>40</v>
      </c>
      <c r="AC186" s="223">
        <v>91</v>
      </c>
      <c r="AD186" s="223">
        <v>86</v>
      </c>
      <c r="AE186" s="118">
        <v>1</v>
      </c>
      <c r="AF186" s="224">
        <v>10</v>
      </c>
      <c r="AG186" s="225"/>
      <c r="AH186" s="226">
        <v>180</v>
      </c>
      <c r="AI186" s="222" t="s">
        <v>930</v>
      </c>
      <c r="AJ186" s="222" t="s">
        <v>924</v>
      </c>
      <c r="AK186" s="222" t="s">
        <v>367</v>
      </c>
      <c r="AL186" s="222" t="s">
        <v>633</v>
      </c>
      <c r="AM186" s="222" t="s">
        <v>40</v>
      </c>
      <c r="AN186" s="333">
        <v>88</v>
      </c>
      <c r="AO186" s="333">
        <v>81</v>
      </c>
      <c r="AP186" s="118">
        <v>1</v>
      </c>
      <c r="AQ186" s="118">
        <v>9</v>
      </c>
    </row>
    <row r="187" spans="12:43" ht="14.5">
      <c r="L187" s="218">
        <v>181</v>
      </c>
      <c r="M187" s="219" t="s">
        <v>932</v>
      </c>
      <c r="N187" s="219" t="s">
        <v>924</v>
      </c>
      <c r="O187" s="219" t="s">
        <v>367</v>
      </c>
      <c r="P187" s="219" t="s">
        <v>35</v>
      </c>
      <c r="Q187" s="219" t="s">
        <v>35</v>
      </c>
      <c r="R187" s="220">
        <v>57</v>
      </c>
      <c r="S187" s="220">
        <v>46</v>
      </c>
      <c r="T187" s="220">
        <v>1</v>
      </c>
      <c r="U187" s="220">
        <v>5</v>
      </c>
      <c r="V187" s="100"/>
      <c r="W187" s="221">
        <v>181</v>
      </c>
      <c r="X187" s="222" t="s">
        <v>931</v>
      </c>
      <c r="Y187" s="222" t="s">
        <v>924</v>
      </c>
      <c r="Z187" s="222" t="s">
        <v>367</v>
      </c>
      <c r="AA187" s="222" t="s">
        <v>488</v>
      </c>
      <c r="AB187" s="222" t="s">
        <v>40</v>
      </c>
      <c r="AC187" s="223">
        <v>67</v>
      </c>
      <c r="AD187" s="223">
        <v>57</v>
      </c>
      <c r="AE187" s="118" t="s">
        <v>26</v>
      </c>
      <c r="AF187" s="224">
        <v>7</v>
      </c>
      <c r="AG187" s="225"/>
      <c r="AH187" s="226">
        <v>181</v>
      </c>
      <c r="AI187" s="222" t="s">
        <v>931</v>
      </c>
      <c r="AJ187" s="222" t="s">
        <v>924</v>
      </c>
      <c r="AK187" s="222" t="s">
        <v>367</v>
      </c>
      <c r="AL187" s="222" t="s">
        <v>488</v>
      </c>
      <c r="AM187" s="222" t="s">
        <v>40</v>
      </c>
      <c r="AN187" s="333">
        <v>72</v>
      </c>
      <c r="AO187" s="333">
        <v>73</v>
      </c>
      <c r="AP187" s="118">
        <v>0</v>
      </c>
      <c r="AQ187" s="118">
        <v>5</v>
      </c>
    </row>
    <row r="188" spans="12:43" ht="14.5">
      <c r="L188" s="218">
        <v>182</v>
      </c>
      <c r="M188" s="219" t="s">
        <v>933</v>
      </c>
      <c r="N188" s="219" t="s">
        <v>924</v>
      </c>
      <c r="O188" s="219" t="s">
        <v>367</v>
      </c>
      <c r="P188" s="219" t="s">
        <v>40</v>
      </c>
      <c r="Q188" s="219" t="s">
        <v>40</v>
      </c>
      <c r="R188" s="220">
        <v>32</v>
      </c>
      <c r="S188" s="220">
        <v>22</v>
      </c>
      <c r="T188" s="220">
        <v>1</v>
      </c>
      <c r="U188" s="220">
        <v>4</v>
      </c>
      <c r="V188" s="100"/>
      <c r="W188" s="221">
        <v>182</v>
      </c>
      <c r="X188" s="222" t="s">
        <v>932</v>
      </c>
      <c r="Y188" s="222" t="s">
        <v>924</v>
      </c>
      <c r="Z188" s="222" t="s">
        <v>367</v>
      </c>
      <c r="AA188" s="222" t="s">
        <v>35</v>
      </c>
      <c r="AB188" s="222" t="s">
        <v>35</v>
      </c>
      <c r="AC188" s="223">
        <v>48</v>
      </c>
      <c r="AD188" s="223">
        <v>40</v>
      </c>
      <c r="AE188" s="118">
        <v>1</v>
      </c>
      <c r="AF188" s="224">
        <v>5</v>
      </c>
      <c r="AG188" s="225"/>
      <c r="AH188" s="226">
        <v>182</v>
      </c>
      <c r="AI188" s="222" t="s">
        <v>932</v>
      </c>
      <c r="AJ188" s="222" t="s">
        <v>924</v>
      </c>
      <c r="AK188" s="222" t="s">
        <v>367</v>
      </c>
      <c r="AL188" s="222" t="s">
        <v>35</v>
      </c>
      <c r="AM188" s="222" t="s">
        <v>35</v>
      </c>
      <c r="AN188" s="333">
        <v>41</v>
      </c>
      <c r="AO188" s="333">
        <v>35</v>
      </c>
      <c r="AP188" s="118">
        <v>1</v>
      </c>
      <c r="AQ188" s="118">
        <v>5</v>
      </c>
    </row>
    <row r="189" spans="12:43" ht="14.5">
      <c r="L189" s="218">
        <v>183</v>
      </c>
      <c r="M189" s="219" t="s">
        <v>934</v>
      </c>
      <c r="N189" s="219" t="s">
        <v>924</v>
      </c>
      <c r="O189" s="219" t="s">
        <v>367</v>
      </c>
      <c r="P189" s="219" t="s">
        <v>935</v>
      </c>
      <c r="Q189" s="219" t="s">
        <v>39</v>
      </c>
      <c r="R189" s="220">
        <v>23</v>
      </c>
      <c r="S189" s="220">
        <v>35</v>
      </c>
      <c r="T189" s="220">
        <v>0</v>
      </c>
      <c r="U189" s="220">
        <v>5</v>
      </c>
      <c r="V189" s="100"/>
      <c r="W189" s="221">
        <v>183</v>
      </c>
      <c r="X189" s="222" t="s">
        <v>933</v>
      </c>
      <c r="Y189" s="222" t="s">
        <v>924</v>
      </c>
      <c r="Z189" s="222" t="s">
        <v>367</v>
      </c>
      <c r="AA189" s="222" t="s">
        <v>40</v>
      </c>
      <c r="AB189" s="222" t="s">
        <v>40</v>
      </c>
      <c r="AC189" s="223">
        <v>36</v>
      </c>
      <c r="AD189" s="223">
        <v>34</v>
      </c>
      <c r="AE189" s="118">
        <v>1</v>
      </c>
      <c r="AF189" s="224">
        <v>4</v>
      </c>
      <c r="AG189" s="225"/>
      <c r="AH189" s="226">
        <v>183</v>
      </c>
      <c r="AI189" s="222" t="s">
        <v>933</v>
      </c>
      <c r="AJ189" s="222" t="s">
        <v>924</v>
      </c>
      <c r="AK189" s="222" t="s">
        <v>367</v>
      </c>
      <c r="AL189" s="222" t="s">
        <v>40</v>
      </c>
      <c r="AM189" s="222" t="s">
        <v>40</v>
      </c>
      <c r="AN189" s="333">
        <v>36</v>
      </c>
      <c r="AO189" s="333">
        <v>32</v>
      </c>
      <c r="AP189" s="118">
        <v>1</v>
      </c>
      <c r="AQ189" s="118">
        <v>2</v>
      </c>
    </row>
    <row r="190" spans="12:43" ht="14.5">
      <c r="L190" s="218">
        <v>184</v>
      </c>
      <c r="M190" s="219" t="s">
        <v>936</v>
      </c>
      <c r="N190" s="219" t="s">
        <v>924</v>
      </c>
      <c r="O190" s="219" t="s">
        <v>367</v>
      </c>
      <c r="P190" s="219" t="s">
        <v>818</v>
      </c>
      <c r="Q190" s="219" t="s">
        <v>40</v>
      </c>
      <c r="R190" s="220">
        <v>33</v>
      </c>
      <c r="S190" s="220">
        <v>39</v>
      </c>
      <c r="T190" s="220">
        <v>0</v>
      </c>
      <c r="U190" s="220">
        <v>5</v>
      </c>
      <c r="V190" s="100"/>
      <c r="W190" s="221">
        <v>184</v>
      </c>
      <c r="X190" s="222" t="s">
        <v>934</v>
      </c>
      <c r="Y190" s="222" t="s">
        <v>924</v>
      </c>
      <c r="Z190" s="222" t="s">
        <v>367</v>
      </c>
      <c r="AA190" s="222" t="s">
        <v>935</v>
      </c>
      <c r="AB190" s="222" t="s">
        <v>39</v>
      </c>
      <c r="AC190" s="223">
        <v>30</v>
      </c>
      <c r="AD190" s="223">
        <v>20</v>
      </c>
      <c r="AE190" s="118" t="s">
        <v>26</v>
      </c>
      <c r="AF190" s="224">
        <v>5</v>
      </c>
      <c r="AG190" s="225"/>
      <c r="AH190" s="226">
        <v>184</v>
      </c>
      <c r="AI190" s="222" t="s">
        <v>934</v>
      </c>
      <c r="AJ190" s="222" t="s">
        <v>924</v>
      </c>
      <c r="AK190" s="222" t="s">
        <v>367</v>
      </c>
      <c r="AL190" s="222" t="s">
        <v>935</v>
      </c>
      <c r="AM190" s="222" t="s">
        <v>39</v>
      </c>
      <c r="AN190" s="333">
        <v>23</v>
      </c>
      <c r="AO190" s="333">
        <v>19</v>
      </c>
      <c r="AP190" s="118">
        <v>0</v>
      </c>
      <c r="AQ190" s="118">
        <v>4</v>
      </c>
    </row>
    <row r="191" spans="12:43" ht="14.5">
      <c r="L191" s="218">
        <v>185</v>
      </c>
      <c r="M191" s="219" t="s">
        <v>937</v>
      </c>
      <c r="N191" s="219" t="s">
        <v>924</v>
      </c>
      <c r="O191" s="219" t="s">
        <v>367</v>
      </c>
      <c r="P191" s="219" t="s">
        <v>469</v>
      </c>
      <c r="Q191" s="219" t="s">
        <v>39</v>
      </c>
      <c r="R191" s="220">
        <v>69</v>
      </c>
      <c r="S191" s="220">
        <v>55</v>
      </c>
      <c r="T191" s="220">
        <v>1</v>
      </c>
      <c r="U191" s="220">
        <v>9</v>
      </c>
      <c r="V191" s="100"/>
      <c r="W191" s="221">
        <v>185</v>
      </c>
      <c r="X191" s="222" t="s">
        <v>936</v>
      </c>
      <c r="Y191" s="222" t="s">
        <v>924</v>
      </c>
      <c r="Z191" s="222" t="s">
        <v>367</v>
      </c>
      <c r="AA191" s="222" t="s">
        <v>818</v>
      </c>
      <c r="AB191" s="222" t="s">
        <v>40</v>
      </c>
      <c r="AC191" s="223">
        <v>42</v>
      </c>
      <c r="AD191" s="223">
        <v>35</v>
      </c>
      <c r="AE191" s="118" t="s">
        <v>26</v>
      </c>
      <c r="AF191" s="224">
        <v>5</v>
      </c>
      <c r="AG191" s="225"/>
      <c r="AH191" s="226">
        <v>185</v>
      </c>
      <c r="AI191" s="222" t="s">
        <v>936</v>
      </c>
      <c r="AJ191" s="222" t="s">
        <v>924</v>
      </c>
      <c r="AK191" s="222" t="s">
        <v>367</v>
      </c>
      <c r="AL191" s="222" t="s">
        <v>818</v>
      </c>
      <c r="AM191" s="222" t="s">
        <v>40</v>
      </c>
      <c r="AN191" s="333">
        <v>33</v>
      </c>
      <c r="AO191" s="333">
        <v>37</v>
      </c>
      <c r="AP191" s="118">
        <v>0</v>
      </c>
      <c r="AQ191" s="118">
        <v>5</v>
      </c>
    </row>
    <row r="192" spans="12:43" ht="14.5">
      <c r="L192" s="218">
        <v>186</v>
      </c>
      <c r="M192" s="219" t="s">
        <v>938</v>
      </c>
      <c r="N192" s="219" t="s">
        <v>924</v>
      </c>
      <c r="O192" s="219" t="s">
        <v>367</v>
      </c>
      <c r="P192" s="219" t="s">
        <v>571</v>
      </c>
      <c r="Q192" s="219" t="s">
        <v>39</v>
      </c>
      <c r="R192" s="220">
        <v>20</v>
      </c>
      <c r="S192" s="220">
        <v>37</v>
      </c>
      <c r="T192" s="220">
        <v>0</v>
      </c>
      <c r="U192" s="220">
        <v>5</v>
      </c>
      <c r="V192" s="100"/>
      <c r="W192" s="221">
        <v>186</v>
      </c>
      <c r="X192" s="222" t="s">
        <v>937</v>
      </c>
      <c r="Y192" s="222" t="s">
        <v>924</v>
      </c>
      <c r="Z192" s="222" t="s">
        <v>367</v>
      </c>
      <c r="AA192" s="222" t="s">
        <v>469</v>
      </c>
      <c r="AB192" s="222" t="s">
        <v>39</v>
      </c>
      <c r="AC192" s="223">
        <v>70</v>
      </c>
      <c r="AD192" s="223">
        <v>60</v>
      </c>
      <c r="AE192" s="118">
        <v>1</v>
      </c>
      <c r="AF192" s="224">
        <v>9</v>
      </c>
      <c r="AG192" s="225"/>
      <c r="AH192" s="226">
        <v>186</v>
      </c>
      <c r="AI192" s="222" t="s">
        <v>937</v>
      </c>
      <c r="AJ192" s="222" t="s">
        <v>924</v>
      </c>
      <c r="AK192" s="222" t="s">
        <v>367</v>
      </c>
      <c r="AL192" s="222" t="s">
        <v>469</v>
      </c>
      <c r="AM192" s="222" t="s">
        <v>39</v>
      </c>
      <c r="AN192" s="333">
        <v>73</v>
      </c>
      <c r="AO192" s="333">
        <v>64</v>
      </c>
      <c r="AP192" s="118">
        <v>1</v>
      </c>
      <c r="AQ192" s="118">
        <v>8</v>
      </c>
    </row>
    <row r="193" spans="12:43" ht="14.5">
      <c r="L193" s="218">
        <v>187</v>
      </c>
      <c r="M193" s="219" t="s">
        <v>939</v>
      </c>
      <c r="N193" s="219" t="s">
        <v>924</v>
      </c>
      <c r="O193" s="219" t="s">
        <v>367</v>
      </c>
      <c r="P193" s="219" t="s">
        <v>517</v>
      </c>
      <c r="Q193" s="219" t="s">
        <v>27</v>
      </c>
      <c r="R193" s="220">
        <v>30</v>
      </c>
      <c r="S193" s="220">
        <v>30</v>
      </c>
      <c r="T193" s="220">
        <v>0</v>
      </c>
      <c r="U193" s="220">
        <v>3</v>
      </c>
      <c r="V193" s="100"/>
      <c r="W193" s="221">
        <v>187</v>
      </c>
      <c r="X193" s="222" t="s">
        <v>938</v>
      </c>
      <c r="Y193" s="222" t="s">
        <v>924</v>
      </c>
      <c r="Z193" s="222" t="s">
        <v>367</v>
      </c>
      <c r="AA193" s="222" t="s">
        <v>571</v>
      </c>
      <c r="AB193" s="222" t="s">
        <v>39</v>
      </c>
      <c r="AC193" s="223">
        <v>19</v>
      </c>
      <c r="AD193" s="223">
        <v>27</v>
      </c>
      <c r="AE193" s="118" t="s">
        <v>26</v>
      </c>
      <c r="AF193" s="224">
        <v>5</v>
      </c>
      <c r="AG193" s="225"/>
      <c r="AH193" s="226">
        <v>187</v>
      </c>
      <c r="AI193" s="222" t="s">
        <v>938</v>
      </c>
      <c r="AJ193" s="222" t="s">
        <v>924</v>
      </c>
      <c r="AK193" s="222" t="s">
        <v>367</v>
      </c>
      <c r="AL193" s="222" t="s">
        <v>571</v>
      </c>
      <c r="AM193" s="222" t="s">
        <v>39</v>
      </c>
      <c r="AN193" s="333">
        <v>22</v>
      </c>
      <c r="AO193" s="333">
        <v>29</v>
      </c>
      <c r="AP193" s="118">
        <v>0</v>
      </c>
      <c r="AQ193" s="118">
        <v>5</v>
      </c>
    </row>
    <row r="194" spans="12:43" ht="14.5">
      <c r="L194" s="218">
        <v>188</v>
      </c>
      <c r="M194" s="219" t="s">
        <v>940</v>
      </c>
      <c r="N194" s="219" t="s">
        <v>924</v>
      </c>
      <c r="O194" s="219" t="s">
        <v>367</v>
      </c>
      <c r="P194" s="219" t="s">
        <v>29</v>
      </c>
      <c r="Q194" s="219" t="s">
        <v>29</v>
      </c>
      <c r="R194" s="220">
        <v>63</v>
      </c>
      <c r="S194" s="220">
        <v>56</v>
      </c>
      <c r="T194" s="220">
        <v>0</v>
      </c>
      <c r="U194" s="220">
        <v>7</v>
      </c>
      <c r="V194" s="100"/>
      <c r="W194" s="221">
        <v>188</v>
      </c>
      <c r="X194" s="222" t="s">
        <v>939</v>
      </c>
      <c r="Y194" s="222" t="s">
        <v>924</v>
      </c>
      <c r="Z194" s="222" t="s">
        <v>367</v>
      </c>
      <c r="AA194" s="222" t="s">
        <v>517</v>
      </c>
      <c r="AB194" s="222" t="s">
        <v>27</v>
      </c>
      <c r="AC194" s="223">
        <v>39</v>
      </c>
      <c r="AD194" s="223">
        <v>28</v>
      </c>
      <c r="AE194" s="118" t="s">
        <v>26</v>
      </c>
      <c r="AF194" s="224">
        <v>3</v>
      </c>
      <c r="AG194" s="225"/>
      <c r="AH194" s="226">
        <v>188</v>
      </c>
      <c r="AI194" s="222" t="s">
        <v>939</v>
      </c>
      <c r="AJ194" s="222" t="s">
        <v>924</v>
      </c>
      <c r="AK194" s="222" t="s">
        <v>367</v>
      </c>
      <c r="AL194" s="222" t="s">
        <v>517</v>
      </c>
      <c r="AM194" s="222" t="s">
        <v>27</v>
      </c>
      <c r="AN194" s="333">
        <v>47</v>
      </c>
      <c r="AO194" s="333">
        <v>22</v>
      </c>
      <c r="AP194" s="118">
        <v>0</v>
      </c>
      <c r="AQ194" s="118">
        <v>3</v>
      </c>
    </row>
    <row r="195" spans="12:43" ht="14.5">
      <c r="L195" s="218">
        <v>189</v>
      </c>
      <c r="M195" s="219" t="s">
        <v>941</v>
      </c>
      <c r="N195" s="219" t="s">
        <v>924</v>
      </c>
      <c r="O195" s="219" t="s">
        <v>367</v>
      </c>
      <c r="P195" s="219" t="s">
        <v>550</v>
      </c>
      <c r="Q195" s="219" t="s">
        <v>34</v>
      </c>
      <c r="R195" s="220">
        <v>113</v>
      </c>
      <c r="S195" s="220">
        <v>19</v>
      </c>
      <c r="T195" s="220">
        <v>0</v>
      </c>
      <c r="U195" s="220">
        <v>4</v>
      </c>
      <c r="V195" s="100"/>
      <c r="W195" s="221">
        <v>189</v>
      </c>
      <c r="X195" s="222" t="s">
        <v>940</v>
      </c>
      <c r="Y195" s="222" t="s">
        <v>924</v>
      </c>
      <c r="Z195" s="222" t="s">
        <v>367</v>
      </c>
      <c r="AA195" s="222" t="s">
        <v>29</v>
      </c>
      <c r="AB195" s="222" t="s">
        <v>29</v>
      </c>
      <c r="AC195" s="223">
        <v>17</v>
      </c>
      <c r="AD195" s="223">
        <v>24</v>
      </c>
      <c r="AE195" s="118" t="s">
        <v>26</v>
      </c>
      <c r="AF195" s="224">
        <v>7</v>
      </c>
      <c r="AG195" s="225"/>
      <c r="AH195" s="226">
        <v>189</v>
      </c>
      <c r="AI195" s="222" t="s">
        <v>940</v>
      </c>
      <c r="AJ195" s="222" t="s">
        <v>924</v>
      </c>
      <c r="AK195" s="222" t="s">
        <v>367</v>
      </c>
      <c r="AL195" s="222" t="s">
        <v>29</v>
      </c>
      <c r="AM195" s="222" t="s">
        <v>29</v>
      </c>
      <c r="AN195" s="333">
        <v>18</v>
      </c>
      <c r="AO195" s="333">
        <v>30</v>
      </c>
      <c r="AP195" s="118">
        <v>0</v>
      </c>
      <c r="AQ195" s="118">
        <v>3</v>
      </c>
    </row>
    <row r="196" spans="12:43" ht="14.5">
      <c r="L196" s="218">
        <v>190</v>
      </c>
      <c r="M196" s="219" t="s">
        <v>942</v>
      </c>
      <c r="N196" s="219" t="s">
        <v>924</v>
      </c>
      <c r="O196" s="219" t="s">
        <v>367</v>
      </c>
      <c r="P196" s="219" t="s">
        <v>659</v>
      </c>
      <c r="Q196" s="219" t="s">
        <v>36</v>
      </c>
      <c r="R196" s="220">
        <v>61</v>
      </c>
      <c r="S196" s="220">
        <v>53</v>
      </c>
      <c r="T196" s="220">
        <v>0</v>
      </c>
      <c r="U196" s="220">
        <v>6</v>
      </c>
      <c r="V196" s="100"/>
      <c r="W196" s="221">
        <v>190</v>
      </c>
      <c r="X196" s="222" t="s">
        <v>941</v>
      </c>
      <c r="Y196" s="222" t="s">
        <v>924</v>
      </c>
      <c r="Z196" s="222" t="s">
        <v>367</v>
      </c>
      <c r="AA196" s="222" t="s">
        <v>550</v>
      </c>
      <c r="AB196" s="222" t="s">
        <v>34</v>
      </c>
      <c r="AC196" s="223">
        <v>52</v>
      </c>
      <c r="AD196" s="223">
        <v>62</v>
      </c>
      <c r="AE196" s="118" t="s">
        <v>26</v>
      </c>
      <c r="AF196" s="224">
        <v>4</v>
      </c>
      <c r="AG196" s="225"/>
      <c r="AH196" s="226">
        <v>190</v>
      </c>
      <c r="AI196" s="222" t="s">
        <v>941</v>
      </c>
      <c r="AJ196" s="222" t="s">
        <v>924</v>
      </c>
      <c r="AK196" s="222" t="s">
        <v>367</v>
      </c>
      <c r="AL196" s="222" t="s">
        <v>550</v>
      </c>
      <c r="AM196" s="222" t="s">
        <v>34</v>
      </c>
      <c r="AN196" s="333">
        <v>58</v>
      </c>
      <c r="AO196" s="333">
        <v>54</v>
      </c>
      <c r="AP196" s="118">
        <v>0</v>
      </c>
      <c r="AQ196" s="118">
        <v>6</v>
      </c>
    </row>
    <row r="197" spans="12:43" ht="14.5">
      <c r="L197" s="218">
        <v>191</v>
      </c>
      <c r="M197" s="219" t="s">
        <v>943</v>
      </c>
      <c r="N197" s="219" t="s">
        <v>924</v>
      </c>
      <c r="O197" s="219" t="s">
        <v>367</v>
      </c>
      <c r="P197" s="219" t="s">
        <v>512</v>
      </c>
      <c r="Q197" s="219" t="s">
        <v>35</v>
      </c>
      <c r="R197" s="220">
        <v>19</v>
      </c>
      <c r="S197" s="220">
        <v>23</v>
      </c>
      <c r="T197" s="220">
        <v>0</v>
      </c>
      <c r="U197" s="220">
        <v>4</v>
      </c>
      <c r="V197" s="100"/>
      <c r="W197" s="221">
        <v>191</v>
      </c>
      <c r="X197" s="222" t="s">
        <v>942</v>
      </c>
      <c r="Y197" s="222" t="s">
        <v>924</v>
      </c>
      <c r="Z197" s="222" t="s">
        <v>367</v>
      </c>
      <c r="AA197" s="222" t="s">
        <v>659</v>
      </c>
      <c r="AB197" s="222" t="s">
        <v>36</v>
      </c>
      <c r="AC197" s="223">
        <v>18</v>
      </c>
      <c r="AD197" s="223">
        <v>14</v>
      </c>
      <c r="AE197" s="118" t="s">
        <v>26</v>
      </c>
      <c r="AF197" s="224">
        <v>6</v>
      </c>
      <c r="AG197" s="225"/>
      <c r="AH197" s="226">
        <v>191</v>
      </c>
      <c r="AI197" s="222" t="s">
        <v>942</v>
      </c>
      <c r="AJ197" s="222" t="s">
        <v>924</v>
      </c>
      <c r="AK197" s="222" t="s">
        <v>367</v>
      </c>
      <c r="AL197" s="222" t="s">
        <v>659</v>
      </c>
      <c r="AM197" s="222" t="s">
        <v>36</v>
      </c>
      <c r="AN197" s="333">
        <v>15</v>
      </c>
      <c r="AO197" s="333">
        <v>11</v>
      </c>
      <c r="AP197" s="118">
        <v>0</v>
      </c>
      <c r="AQ197" s="118">
        <v>1</v>
      </c>
    </row>
    <row r="198" spans="12:43" ht="14.5">
      <c r="L198" s="218">
        <v>192</v>
      </c>
      <c r="M198" s="219" t="s">
        <v>944</v>
      </c>
      <c r="N198" s="219" t="s">
        <v>924</v>
      </c>
      <c r="O198" s="219" t="s">
        <v>367</v>
      </c>
      <c r="P198" s="219" t="s">
        <v>685</v>
      </c>
      <c r="Q198" s="219" t="s">
        <v>40</v>
      </c>
      <c r="R198" s="220">
        <v>87</v>
      </c>
      <c r="S198" s="220">
        <v>88</v>
      </c>
      <c r="T198" s="220">
        <v>0</v>
      </c>
      <c r="U198" s="220">
        <v>12</v>
      </c>
      <c r="V198" s="100"/>
      <c r="W198" s="221">
        <v>192</v>
      </c>
      <c r="X198" s="222" t="s">
        <v>943</v>
      </c>
      <c r="Y198" s="222" t="s">
        <v>924</v>
      </c>
      <c r="Z198" s="222" t="s">
        <v>367</v>
      </c>
      <c r="AA198" s="222" t="s">
        <v>512</v>
      </c>
      <c r="AB198" s="222" t="s">
        <v>35</v>
      </c>
      <c r="AC198" s="223">
        <v>61</v>
      </c>
      <c r="AD198" s="223">
        <v>49</v>
      </c>
      <c r="AE198" s="118" t="s">
        <v>26</v>
      </c>
      <c r="AF198" s="224">
        <v>4</v>
      </c>
      <c r="AG198" s="225"/>
      <c r="AH198" s="226">
        <v>192</v>
      </c>
      <c r="AI198" s="222" t="s">
        <v>943</v>
      </c>
      <c r="AJ198" s="222" t="s">
        <v>924</v>
      </c>
      <c r="AK198" s="222" t="s">
        <v>367</v>
      </c>
      <c r="AL198" s="222" t="s">
        <v>512</v>
      </c>
      <c r="AM198" s="222" t="s">
        <v>35</v>
      </c>
      <c r="AN198" s="333">
        <v>53</v>
      </c>
      <c r="AO198" s="333">
        <v>54</v>
      </c>
      <c r="AP198" s="118">
        <v>1</v>
      </c>
      <c r="AQ198" s="118">
        <v>5</v>
      </c>
    </row>
    <row r="199" spans="12:43" ht="14.5">
      <c r="L199" s="218">
        <v>193</v>
      </c>
      <c r="M199" s="219" t="s">
        <v>945</v>
      </c>
      <c r="N199" s="219" t="s">
        <v>924</v>
      </c>
      <c r="O199" s="219" t="s">
        <v>367</v>
      </c>
      <c r="P199" s="219" t="s">
        <v>682</v>
      </c>
      <c r="Q199" s="219" t="s">
        <v>40</v>
      </c>
      <c r="R199" s="220">
        <v>28</v>
      </c>
      <c r="S199" s="220">
        <v>11</v>
      </c>
      <c r="T199" s="220">
        <v>1</v>
      </c>
      <c r="U199" s="220">
        <v>4</v>
      </c>
      <c r="V199" s="100"/>
      <c r="W199" s="221">
        <v>193</v>
      </c>
      <c r="X199" s="222" t="s">
        <v>944</v>
      </c>
      <c r="Y199" s="222" t="s">
        <v>924</v>
      </c>
      <c r="Z199" s="222" t="s">
        <v>367</v>
      </c>
      <c r="AA199" s="222" t="s">
        <v>685</v>
      </c>
      <c r="AB199" s="222" t="s">
        <v>40</v>
      </c>
      <c r="AC199" s="223">
        <v>15</v>
      </c>
      <c r="AD199" s="223">
        <v>29</v>
      </c>
      <c r="AE199" s="118" t="s">
        <v>26</v>
      </c>
      <c r="AF199" s="224">
        <v>12</v>
      </c>
      <c r="AG199" s="225"/>
      <c r="AH199" s="226">
        <v>193</v>
      </c>
      <c r="AI199" s="222" t="s">
        <v>944</v>
      </c>
      <c r="AJ199" s="222" t="s">
        <v>924</v>
      </c>
      <c r="AK199" s="222" t="s">
        <v>367</v>
      </c>
      <c r="AL199" s="222" t="s">
        <v>685</v>
      </c>
      <c r="AM199" s="222" t="s">
        <v>40</v>
      </c>
      <c r="AN199" s="333">
        <v>24</v>
      </c>
      <c r="AO199" s="333">
        <v>23</v>
      </c>
      <c r="AP199" s="118">
        <v>0</v>
      </c>
      <c r="AQ199" s="118">
        <v>4</v>
      </c>
    </row>
    <row r="200" spans="12:43" ht="14.5">
      <c r="L200" s="218">
        <v>194</v>
      </c>
      <c r="M200" s="219" t="s">
        <v>946</v>
      </c>
      <c r="N200" s="219" t="s">
        <v>924</v>
      </c>
      <c r="O200" s="219" t="s">
        <v>367</v>
      </c>
      <c r="P200" s="219" t="s">
        <v>494</v>
      </c>
      <c r="Q200" s="219" t="s">
        <v>33</v>
      </c>
      <c r="R200" s="220">
        <v>33</v>
      </c>
      <c r="S200" s="220">
        <v>25</v>
      </c>
      <c r="T200" s="220">
        <v>0</v>
      </c>
      <c r="U200" s="220">
        <v>3</v>
      </c>
      <c r="V200" s="100"/>
      <c r="W200" s="221">
        <v>194</v>
      </c>
      <c r="X200" s="222" t="s">
        <v>945</v>
      </c>
      <c r="Y200" s="222" t="s">
        <v>924</v>
      </c>
      <c r="Z200" s="222" t="s">
        <v>367</v>
      </c>
      <c r="AA200" s="222" t="s">
        <v>682</v>
      </c>
      <c r="AB200" s="222" t="s">
        <v>40</v>
      </c>
      <c r="AC200" s="223">
        <v>74</v>
      </c>
      <c r="AD200" s="223">
        <v>71</v>
      </c>
      <c r="AE200" s="118">
        <v>1</v>
      </c>
      <c r="AF200" s="224">
        <v>4</v>
      </c>
      <c r="AG200" s="225"/>
      <c r="AH200" s="226">
        <v>194</v>
      </c>
      <c r="AI200" s="222" t="s">
        <v>945</v>
      </c>
      <c r="AJ200" s="222" t="s">
        <v>924</v>
      </c>
      <c r="AK200" s="222" t="s">
        <v>367</v>
      </c>
      <c r="AL200" s="222" t="s">
        <v>682</v>
      </c>
      <c r="AM200" s="222" t="s">
        <v>40</v>
      </c>
      <c r="AN200" s="333">
        <v>78</v>
      </c>
      <c r="AO200" s="333">
        <v>59</v>
      </c>
      <c r="AP200" s="118">
        <v>0</v>
      </c>
      <c r="AQ200" s="118">
        <v>11</v>
      </c>
    </row>
    <row r="201" spans="12:43" ht="14.5">
      <c r="L201" s="218">
        <v>195</v>
      </c>
      <c r="M201" s="219" t="s">
        <v>947</v>
      </c>
      <c r="N201" s="219" t="s">
        <v>924</v>
      </c>
      <c r="O201" s="219" t="s">
        <v>367</v>
      </c>
      <c r="P201" s="219" t="s">
        <v>948</v>
      </c>
      <c r="Q201" s="219" t="s">
        <v>39</v>
      </c>
      <c r="R201" s="220">
        <v>61</v>
      </c>
      <c r="S201" s="220">
        <v>47</v>
      </c>
      <c r="T201" s="220">
        <v>0</v>
      </c>
      <c r="U201" s="220">
        <v>6</v>
      </c>
      <c r="V201" s="100"/>
      <c r="W201" s="221">
        <v>195</v>
      </c>
      <c r="X201" s="222" t="s">
        <v>946</v>
      </c>
      <c r="Y201" s="222" t="s">
        <v>924</v>
      </c>
      <c r="Z201" s="222" t="s">
        <v>367</v>
      </c>
      <c r="AA201" s="222" t="s">
        <v>494</v>
      </c>
      <c r="AB201" s="222" t="s">
        <v>33</v>
      </c>
      <c r="AC201" s="223">
        <v>24</v>
      </c>
      <c r="AD201" s="223">
        <v>16</v>
      </c>
      <c r="AE201" s="118" t="s">
        <v>26</v>
      </c>
      <c r="AF201" s="224">
        <v>3</v>
      </c>
      <c r="AG201" s="225"/>
      <c r="AH201" s="226">
        <v>195</v>
      </c>
      <c r="AI201" s="222" t="s">
        <v>946</v>
      </c>
      <c r="AJ201" s="222" t="s">
        <v>924</v>
      </c>
      <c r="AK201" s="222" t="s">
        <v>367</v>
      </c>
      <c r="AL201" s="222" t="s">
        <v>494</v>
      </c>
      <c r="AM201" s="222" t="s">
        <v>33</v>
      </c>
      <c r="AN201" s="333">
        <v>24</v>
      </c>
      <c r="AO201" s="333">
        <v>19</v>
      </c>
      <c r="AP201" s="118">
        <v>1</v>
      </c>
      <c r="AQ201" s="118">
        <v>3</v>
      </c>
    </row>
    <row r="202" spans="12:43" ht="14.5">
      <c r="L202" s="218">
        <v>196</v>
      </c>
      <c r="M202" s="219" t="s">
        <v>949</v>
      </c>
      <c r="N202" s="219" t="s">
        <v>924</v>
      </c>
      <c r="O202" s="219" t="s">
        <v>367</v>
      </c>
      <c r="P202" s="219" t="s">
        <v>27</v>
      </c>
      <c r="Q202" s="219" t="s">
        <v>27</v>
      </c>
      <c r="R202" s="220">
        <v>31</v>
      </c>
      <c r="S202" s="220">
        <v>35</v>
      </c>
      <c r="T202" s="220">
        <v>1</v>
      </c>
      <c r="U202" s="220">
        <v>3</v>
      </c>
      <c r="V202" s="100"/>
      <c r="W202" s="221">
        <v>196</v>
      </c>
      <c r="X202" s="222" t="s">
        <v>947</v>
      </c>
      <c r="Y202" s="222" t="s">
        <v>924</v>
      </c>
      <c r="Z202" s="222" t="s">
        <v>367</v>
      </c>
      <c r="AA202" s="222" t="s">
        <v>948</v>
      </c>
      <c r="AB202" s="222" t="s">
        <v>39</v>
      </c>
      <c r="AC202" s="223">
        <v>30</v>
      </c>
      <c r="AD202" s="223">
        <v>27</v>
      </c>
      <c r="AE202" s="118" t="s">
        <v>26</v>
      </c>
      <c r="AF202" s="224">
        <v>6</v>
      </c>
      <c r="AG202" s="225"/>
      <c r="AH202" s="226">
        <v>196</v>
      </c>
      <c r="AI202" s="222" t="s">
        <v>947</v>
      </c>
      <c r="AJ202" s="222" t="s">
        <v>924</v>
      </c>
      <c r="AK202" s="222" t="s">
        <v>367</v>
      </c>
      <c r="AL202" s="222" t="s">
        <v>948</v>
      </c>
      <c r="AM202" s="222" t="s">
        <v>39</v>
      </c>
      <c r="AN202" s="333">
        <v>24</v>
      </c>
      <c r="AO202" s="333">
        <v>18</v>
      </c>
      <c r="AP202" s="118">
        <v>0</v>
      </c>
      <c r="AQ202" s="118">
        <v>3</v>
      </c>
    </row>
    <row r="203" spans="12:43" ht="14.5">
      <c r="L203" s="218">
        <v>197</v>
      </c>
      <c r="M203" s="219" t="s">
        <v>950</v>
      </c>
      <c r="N203" s="219" t="s">
        <v>924</v>
      </c>
      <c r="O203" s="219" t="s">
        <v>367</v>
      </c>
      <c r="P203" s="219" t="s">
        <v>480</v>
      </c>
      <c r="Q203" s="219" t="s">
        <v>27</v>
      </c>
      <c r="R203" s="220">
        <v>15</v>
      </c>
      <c r="S203" s="220">
        <v>19</v>
      </c>
      <c r="T203" s="220">
        <v>0</v>
      </c>
      <c r="U203" s="220">
        <v>3</v>
      </c>
      <c r="V203" s="100"/>
      <c r="W203" s="221">
        <v>197</v>
      </c>
      <c r="X203" s="222" t="s">
        <v>949</v>
      </c>
      <c r="Y203" s="222" t="s">
        <v>924</v>
      </c>
      <c r="Z203" s="222" t="s">
        <v>367</v>
      </c>
      <c r="AA203" s="222" t="s">
        <v>27</v>
      </c>
      <c r="AB203" s="222" t="s">
        <v>27</v>
      </c>
      <c r="AC203" s="223">
        <v>60</v>
      </c>
      <c r="AD203" s="223">
        <v>60</v>
      </c>
      <c r="AE203" s="118">
        <v>1</v>
      </c>
      <c r="AF203" s="224">
        <v>3</v>
      </c>
      <c r="AG203" s="225"/>
      <c r="AH203" s="226">
        <v>197</v>
      </c>
      <c r="AI203" s="222" t="s">
        <v>949</v>
      </c>
      <c r="AJ203" s="222" t="s">
        <v>924</v>
      </c>
      <c r="AK203" s="222" t="s">
        <v>367</v>
      </c>
      <c r="AL203" s="222" t="s">
        <v>27</v>
      </c>
      <c r="AM203" s="222" t="s">
        <v>27</v>
      </c>
      <c r="AN203" s="333">
        <v>63</v>
      </c>
      <c r="AO203" s="333">
        <v>68</v>
      </c>
      <c r="AP203" s="118">
        <v>0</v>
      </c>
      <c r="AQ203" s="118">
        <v>6</v>
      </c>
    </row>
    <row r="204" spans="12:43" ht="14.5">
      <c r="L204" s="218">
        <v>198</v>
      </c>
      <c r="M204" s="219" t="s">
        <v>951</v>
      </c>
      <c r="N204" s="219" t="s">
        <v>924</v>
      </c>
      <c r="O204" s="219" t="s">
        <v>367</v>
      </c>
      <c r="P204" s="219" t="s">
        <v>740</v>
      </c>
      <c r="Q204" s="219" t="s">
        <v>36</v>
      </c>
      <c r="R204" s="220">
        <v>17</v>
      </c>
      <c r="S204" s="220">
        <v>13</v>
      </c>
      <c r="T204" s="220">
        <v>0</v>
      </c>
      <c r="U204" s="220">
        <v>1</v>
      </c>
      <c r="V204" s="100"/>
      <c r="W204" s="221">
        <v>198</v>
      </c>
      <c r="X204" s="222" t="s">
        <v>950</v>
      </c>
      <c r="Y204" s="222" t="s">
        <v>924</v>
      </c>
      <c r="Z204" s="222" t="s">
        <v>367</v>
      </c>
      <c r="AA204" s="222" t="s">
        <v>480</v>
      </c>
      <c r="AB204" s="222" t="s">
        <v>27</v>
      </c>
      <c r="AC204" s="223">
        <v>29</v>
      </c>
      <c r="AD204" s="223">
        <v>41</v>
      </c>
      <c r="AE204" s="118" t="s">
        <v>26</v>
      </c>
      <c r="AF204" s="224">
        <v>3</v>
      </c>
      <c r="AG204" s="225"/>
      <c r="AH204" s="226">
        <v>198</v>
      </c>
      <c r="AI204" s="222" t="s">
        <v>950</v>
      </c>
      <c r="AJ204" s="222" t="s">
        <v>924</v>
      </c>
      <c r="AK204" s="222" t="s">
        <v>367</v>
      </c>
      <c r="AL204" s="222" t="s">
        <v>480</v>
      </c>
      <c r="AM204" s="222" t="s">
        <v>27</v>
      </c>
      <c r="AN204" s="333">
        <v>36</v>
      </c>
      <c r="AO204" s="333">
        <v>47</v>
      </c>
      <c r="AP204" s="118">
        <v>2</v>
      </c>
      <c r="AQ204" s="118">
        <v>2</v>
      </c>
    </row>
    <row r="205" spans="12:43" ht="14.5">
      <c r="L205" s="218">
        <v>199</v>
      </c>
      <c r="M205" s="219" t="s">
        <v>952</v>
      </c>
      <c r="N205" s="219" t="s">
        <v>924</v>
      </c>
      <c r="O205" s="219" t="s">
        <v>367</v>
      </c>
      <c r="P205" s="219" t="s">
        <v>554</v>
      </c>
      <c r="Q205" s="219" t="s">
        <v>34</v>
      </c>
      <c r="R205" s="220">
        <v>36</v>
      </c>
      <c r="S205" s="220">
        <v>31</v>
      </c>
      <c r="T205" s="220">
        <v>0</v>
      </c>
      <c r="U205" s="220">
        <v>4</v>
      </c>
      <c r="V205" s="100"/>
      <c r="W205" s="221">
        <v>199</v>
      </c>
      <c r="X205" s="222" t="s">
        <v>951</v>
      </c>
      <c r="Y205" s="222" t="s">
        <v>924</v>
      </c>
      <c r="Z205" s="222" t="s">
        <v>367</v>
      </c>
      <c r="AA205" s="222" t="s">
        <v>740</v>
      </c>
      <c r="AB205" s="222" t="s">
        <v>36</v>
      </c>
      <c r="AC205" s="223">
        <v>13</v>
      </c>
      <c r="AD205" s="223">
        <v>17</v>
      </c>
      <c r="AE205" s="118" t="s">
        <v>26</v>
      </c>
      <c r="AF205" s="224">
        <v>1</v>
      </c>
      <c r="AG205" s="225"/>
      <c r="AH205" s="226">
        <v>199</v>
      </c>
      <c r="AI205" s="222" t="s">
        <v>951</v>
      </c>
      <c r="AJ205" s="222" t="s">
        <v>924</v>
      </c>
      <c r="AK205" s="222" t="s">
        <v>367</v>
      </c>
      <c r="AL205" s="222" t="s">
        <v>740</v>
      </c>
      <c r="AM205" s="222" t="s">
        <v>36</v>
      </c>
      <c r="AN205" s="333">
        <v>26</v>
      </c>
      <c r="AO205" s="333">
        <v>20</v>
      </c>
      <c r="AP205" s="118">
        <v>0</v>
      </c>
      <c r="AQ205" s="118">
        <v>2</v>
      </c>
    </row>
    <row r="206" spans="12:43" ht="14.5">
      <c r="L206" s="218">
        <v>200</v>
      </c>
      <c r="M206" s="219" t="s">
        <v>953</v>
      </c>
      <c r="N206" s="219" t="s">
        <v>924</v>
      </c>
      <c r="O206" s="219" t="s">
        <v>367</v>
      </c>
      <c r="P206" s="219" t="s">
        <v>535</v>
      </c>
      <c r="Q206" s="219" t="s">
        <v>28</v>
      </c>
      <c r="R206" s="220">
        <v>20</v>
      </c>
      <c r="S206" s="220">
        <v>20</v>
      </c>
      <c r="T206" s="220">
        <v>0</v>
      </c>
      <c r="U206" s="220">
        <v>3</v>
      </c>
      <c r="V206" s="100"/>
      <c r="W206" s="221">
        <v>200</v>
      </c>
      <c r="X206" s="222" t="s">
        <v>952</v>
      </c>
      <c r="Y206" s="222" t="s">
        <v>924</v>
      </c>
      <c r="Z206" s="222" t="s">
        <v>367</v>
      </c>
      <c r="AA206" s="222" t="s">
        <v>554</v>
      </c>
      <c r="AB206" s="222" t="s">
        <v>34</v>
      </c>
      <c r="AC206" s="223">
        <v>17</v>
      </c>
      <c r="AD206" s="223">
        <v>12</v>
      </c>
      <c r="AE206" s="118" t="s">
        <v>26</v>
      </c>
      <c r="AF206" s="224">
        <v>4</v>
      </c>
      <c r="AG206" s="225"/>
      <c r="AH206" s="226">
        <v>200</v>
      </c>
      <c r="AI206" s="222" t="s">
        <v>952</v>
      </c>
      <c r="AJ206" s="222" t="s">
        <v>924</v>
      </c>
      <c r="AK206" s="222" t="s">
        <v>367</v>
      </c>
      <c r="AL206" s="222" t="s">
        <v>554</v>
      </c>
      <c r="AM206" s="222" t="s">
        <v>34</v>
      </c>
      <c r="AN206" s="333">
        <v>14</v>
      </c>
      <c r="AO206" s="333">
        <v>8</v>
      </c>
      <c r="AP206" s="118">
        <v>0</v>
      </c>
      <c r="AQ206" s="118">
        <v>2</v>
      </c>
    </row>
    <row r="207" spans="12:43" ht="14.5">
      <c r="L207" s="218">
        <v>201</v>
      </c>
      <c r="M207" s="219" t="s">
        <v>937</v>
      </c>
      <c r="N207" s="219" t="s">
        <v>924</v>
      </c>
      <c r="O207" s="219" t="s">
        <v>367</v>
      </c>
      <c r="P207" s="219" t="s">
        <v>954</v>
      </c>
      <c r="Q207" s="219" t="s">
        <v>30</v>
      </c>
      <c r="R207" s="220">
        <v>26</v>
      </c>
      <c r="S207" s="220">
        <v>20</v>
      </c>
      <c r="T207" s="220">
        <v>0</v>
      </c>
      <c r="U207" s="220">
        <v>4</v>
      </c>
      <c r="V207" s="100"/>
      <c r="W207" s="221">
        <v>201</v>
      </c>
      <c r="X207" s="222" t="s">
        <v>953</v>
      </c>
      <c r="Y207" s="222" t="s">
        <v>924</v>
      </c>
      <c r="Z207" s="222" t="s">
        <v>367</v>
      </c>
      <c r="AA207" s="222" t="s">
        <v>535</v>
      </c>
      <c r="AB207" s="222" t="s">
        <v>28</v>
      </c>
      <c r="AC207" s="223">
        <v>42</v>
      </c>
      <c r="AD207" s="223">
        <v>36</v>
      </c>
      <c r="AE207" s="118" t="s">
        <v>26</v>
      </c>
      <c r="AF207" s="224">
        <v>3</v>
      </c>
      <c r="AG207" s="225"/>
      <c r="AH207" s="226">
        <v>201</v>
      </c>
      <c r="AI207" s="222" t="s">
        <v>953</v>
      </c>
      <c r="AJ207" s="222" t="s">
        <v>924</v>
      </c>
      <c r="AK207" s="222" t="s">
        <v>367</v>
      </c>
      <c r="AL207" s="222" t="s">
        <v>535</v>
      </c>
      <c r="AM207" s="222" t="s">
        <v>28</v>
      </c>
      <c r="AN207" s="333">
        <v>46</v>
      </c>
      <c r="AO207" s="333">
        <v>48</v>
      </c>
      <c r="AP207" s="118">
        <v>0</v>
      </c>
      <c r="AQ207" s="118">
        <v>2</v>
      </c>
    </row>
    <row r="208" spans="12:43" ht="14.5">
      <c r="L208" s="218">
        <v>202</v>
      </c>
      <c r="M208" s="219" t="s">
        <v>955</v>
      </c>
      <c r="N208" s="219" t="s">
        <v>924</v>
      </c>
      <c r="O208" s="219" t="s">
        <v>367</v>
      </c>
      <c r="P208" s="219" t="s">
        <v>727</v>
      </c>
      <c r="Q208" s="219" t="s">
        <v>25</v>
      </c>
      <c r="R208" s="220">
        <v>16</v>
      </c>
      <c r="S208" s="220">
        <v>25</v>
      </c>
      <c r="T208" s="220">
        <v>0</v>
      </c>
      <c r="U208" s="220">
        <v>4</v>
      </c>
      <c r="V208" s="100"/>
      <c r="W208" s="221">
        <v>202</v>
      </c>
      <c r="X208" s="222" t="s">
        <v>937</v>
      </c>
      <c r="Y208" s="222" t="s">
        <v>924</v>
      </c>
      <c r="Z208" s="222" t="s">
        <v>367</v>
      </c>
      <c r="AA208" s="222" t="s">
        <v>954</v>
      </c>
      <c r="AB208" s="222" t="s">
        <v>30</v>
      </c>
      <c r="AC208" s="223">
        <v>21</v>
      </c>
      <c r="AD208" s="223">
        <v>27</v>
      </c>
      <c r="AE208" s="118" t="s">
        <v>26</v>
      </c>
      <c r="AF208" s="224">
        <v>4</v>
      </c>
      <c r="AG208" s="225"/>
      <c r="AH208" s="226">
        <v>202</v>
      </c>
      <c r="AI208" s="222" t="s">
        <v>937</v>
      </c>
      <c r="AJ208" s="222" t="s">
        <v>924</v>
      </c>
      <c r="AK208" s="222" t="s">
        <v>367</v>
      </c>
      <c r="AL208" s="222" t="s">
        <v>954</v>
      </c>
      <c r="AM208" s="222" t="s">
        <v>30</v>
      </c>
      <c r="AN208" s="333">
        <v>22</v>
      </c>
      <c r="AO208" s="333">
        <v>36</v>
      </c>
      <c r="AP208" s="118">
        <v>1</v>
      </c>
      <c r="AQ208" s="118">
        <v>1</v>
      </c>
    </row>
    <row r="209" spans="12:43" ht="14.5">
      <c r="L209" s="218">
        <v>203</v>
      </c>
      <c r="M209" s="219" t="s">
        <v>956</v>
      </c>
      <c r="N209" s="219" t="s">
        <v>924</v>
      </c>
      <c r="O209" s="219" t="s">
        <v>367</v>
      </c>
      <c r="P209" s="219" t="s">
        <v>30</v>
      </c>
      <c r="Q209" s="219" t="s">
        <v>30</v>
      </c>
      <c r="R209" s="220">
        <v>30</v>
      </c>
      <c r="S209" s="220">
        <v>33</v>
      </c>
      <c r="T209" s="220">
        <v>0</v>
      </c>
      <c r="U209" s="220">
        <v>4</v>
      </c>
      <c r="V209" s="100"/>
      <c r="W209" s="221">
        <v>203</v>
      </c>
      <c r="X209" s="222" t="s">
        <v>955</v>
      </c>
      <c r="Y209" s="222" t="s">
        <v>924</v>
      </c>
      <c r="Z209" s="222" t="s">
        <v>367</v>
      </c>
      <c r="AA209" s="222" t="s">
        <v>727</v>
      </c>
      <c r="AB209" s="222" t="s">
        <v>25</v>
      </c>
      <c r="AC209" s="223">
        <v>25</v>
      </c>
      <c r="AD209" s="223">
        <v>28</v>
      </c>
      <c r="AE209" s="118" t="s">
        <v>26</v>
      </c>
      <c r="AF209" s="224">
        <v>4</v>
      </c>
      <c r="AG209" s="225"/>
      <c r="AH209" s="226">
        <v>203</v>
      </c>
      <c r="AI209" s="222" t="s">
        <v>955</v>
      </c>
      <c r="AJ209" s="222" t="s">
        <v>924</v>
      </c>
      <c r="AK209" s="222" t="s">
        <v>367</v>
      </c>
      <c r="AL209" s="222" t="s">
        <v>727</v>
      </c>
      <c r="AM209" s="222" t="s">
        <v>25</v>
      </c>
      <c r="AN209" s="333">
        <v>29</v>
      </c>
      <c r="AO209" s="333">
        <v>21</v>
      </c>
      <c r="AP209" s="118">
        <v>0</v>
      </c>
      <c r="AQ209" s="118">
        <v>3</v>
      </c>
    </row>
    <row r="210" spans="12:43" ht="14.5">
      <c r="L210" s="218">
        <v>204</v>
      </c>
      <c r="M210" s="219" t="s">
        <v>957</v>
      </c>
      <c r="N210" s="219" t="s">
        <v>924</v>
      </c>
      <c r="O210" s="219" t="s">
        <v>367</v>
      </c>
      <c r="P210" s="219" t="s">
        <v>557</v>
      </c>
      <c r="Q210" s="219" t="s">
        <v>34</v>
      </c>
      <c r="R210" s="220">
        <v>21</v>
      </c>
      <c r="S210" s="220">
        <v>32</v>
      </c>
      <c r="T210" s="220">
        <v>1</v>
      </c>
      <c r="U210" s="220">
        <v>4</v>
      </c>
      <c r="V210" s="100"/>
      <c r="W210" s="221">
        <v>204</v>
      </c>
      <c r="X210" s="222" t="s">
        <v>956</v>
      </c>
      <c r="Y210" s="222" t="s">
        <v>924</v>
      </c>
      <c r="Z210" s="222" t="s">
        <v>367</v>
      </c>
      <c r="AA210" s="222" t="s">
        <v>30</v>
      </c>
      <c r="AB210" s="222" t="s">
        <v>30</v>
      </c>
      <c r="AC210" s="223">
        <v>26</v>
      </c>
      <c r="AD210" s="223">
        <v>25</v>
      </c>
      <c r="AE210" s="118" t="s">
        <v>26</v>
      </c>
      <c r="AF210" s="224">
        <v>4</v>
      </c>
      <c r="AG210" s="225"/>
      <c r="AH210" s="226">
        <v>204</v>
      </c>
      <c r="AI210" s="222" t="s">
        <v>956</v>
      </c>
      <c r="AJ210" s="222" t="s">
        <v>924</v>
      </c>
      <c r="AK210" s="222" t="s">
        <v>367</v>
      </c>
      <c r="AL210" s="222" t="s">
        <v>30</v>
      </c>
      <c r="AM210" s="222" t="s">
        <v>30</v>
      </c>
      <c r="AN210" s="333">
        <v>33</v>
      </c>
      <c r="AO210" s="333">
        <v>34</v>
      </c>
      <c r="AP210" s="118">
        <v>1</v>
      </c>
      <c r="AQ210" s="118">
        <v>3</v>
      </c>
    </row>
    <row r="211" spans="12:43" ht="14.5">
      <c r="L211" s="218">
        <v>205</v>
      </c>
      <c r="M211" s="219" t="s">
        <v>958</v>
      </c>
      <c r="N211" s="219" t="s">
        <v>924</v>
      </c>
      <c r="O211" s="219" t="s">
        <v>367</v>
      </c>
      <c r="P211" s="219" t="s">
        <v>722</v>
      </c>
      <c r="Q211" s="219" t="s">
        <v>31</v>
      </c>
      <c r="R211" s="220">
        <v>23</v>
      </c>
      <c r="S211" s="220">
        <v>27</v>
      </c>
      <c r="T211" s="220">
        <v>0</v>
      </c>
      <c r="U211" s="220">
        <v>4</v>
      </c>
      <c r="V211" s="100"/>
      <c r="W211" s="221">
        <v>205</v>
      </c>
      <c r="X211" s="222" t="s">
        <v>957</v>
      </c>
      <c r="Y211" s="222" t="s">
        <v>924</v>
      </c>
      <c r="Z211" s="222" t="s">
        <v>367</v>
      </c>
      <c r="AA211" s="222" t="s">
        <v>557</v>
      </c>
      <c r="AB211" s="222" t="s">
        <v>34</v>
      </c>
      <c r="AC211" s="223">
        <v>42</v>
      </c>
      <c r="AD211" s="223">
        <v>25</v>
      </c>
      <c r="AE211" s="118">
        <v>1</v>
      </c>
      <c r="AF211" s="224">
        <v>4</v>
      </c>
      <c r="AG211" s="225"/>
      <c r="AH211" s="226">
        <v>205</v>
      </c>
      <c r="AI211" s="222" t="s">
        <v>957</v>
      </c>
      <c r="AJ211" s="222" t="s">
        <v>924</v>
      </c>
      <c r="AK211" s="222" t="s">
        <v>367</v>
      </c>
      <c r="AL211" s="222" t="s">
        <v>557</v>
      </c>
      <c r="AM211" s="222" t="s">
        <v>34</v>
      </c>
      <c r="AN211" s="333">
        <v>52</v>
      </c>
      <c r="AO211" s="333">
        <v>27</v>
      </c>
      <c r="AP211" s="118">
        <v>0</v>
      </c>
      <c r="AQ211" s="118">
        <v>3</v>
      </c>
    </row>
    <row r="212" spans="12:43" ht="14.5">
      <c r="L212" s="218">
        <v>206</v>
      </c>
      <c r="M212" s="219" t="s">
        <v>959</v>
      </c>
      <c r="N212" s="219" t="s">
        <v>924</v>
      </c>
      <c r="O212" s="219" t="s">
        <v>367</v>
      </c>
      <c r="P212" s="219" t="s">
        <v>548</v>
      </c>
      <c r="Q212" s="219" t="s">
        <v>28</v>
      </c>
      <c r="R212" s="220">
        <v>10</v>
      </c>
      <c r="S212" s="220">
        <v>15</v>
      </c>
      <c r="T212" s="220">
        <v>0</v>
      </c>
      <c r="U212" s="220">
        <v>4</v>
      </c>
      <c r="V212" s="100"/>
      <c r="W212" s="221">
        <v>206</v>
      </c>
      <c r="X212" s="222" t="s">
        <v>958</v>
      </c>
      <c r="Y212" s="222" t="s">
        <v>924</v>
      </c>
      <c r="Z212" s="222" t="s">
        <v>367</v>
      </c>
      <c r="AA212" s="222" t="s">
        <v>722</v>
      </c>
      <c r="AB212" s="222" t="s">
        <v>31</v>
      </c>
      <c r="AC212" s="223">
        <v>19</v>
      </c>
      <c r="AD212" s="223">
        <v>25</v>
      </c>
      <c r="AE212" s="118" t="s">
        <v>26</v>
      </c>
      <c r="AF212" s="224">
        <v>4</v>
      </c>
      <c r="AG212" s="225"/>
      <c r="AH212" s="226">
        <v>206</v>
      </c>
      <c r="AI212" s="222" t="s">
        <v>958</v>
      </c>
      <c r="AJ212" s="222" t="s">
        <v>924</v>
      </c>
      <c r="AK212" s="222" t="s">
        <v>367</v>
      </c>
      <c r="AL212" s="222" t="s">
        <v>722</v>
      </c>
      <c r="AM212" s="222" t="s">
        <v>31</v>
      </c>
      <c r="AN212" s="333">
        <v>23</v>
      </c>
      <c r="AO212" s="333">
        <v>31</v>
      </c>
      <c r="AP212" s="118">
        <v>1</v>
      </c>
      <c r="AQ212" s="118">
        <v>3</v>
      </c>
    </row>
    <row r="213" spans="12:43" ht="14.5">
      <c r="L213" s="218">
        <v>207</v>
      </c>
      <c r="M213" s="219" t="s">
        <v>960</v>
      </c>
      <c r="N213" s="219" t="s">
        <v>924</v>
      </c>
      <c r="O213" s="219" t="s">
        <v>367</v>
      </c>
      <c r="P213" s="219" t="s">
        <v>714</v>
      </c>
      <c r="Q213" s="219" t="s">
        <v>33</v>
      </c>
      <c r="R213" s="220">
        <v>22</v>
      </c>
      <c r="S213" s="220">
        <v>5</v>
      </c>
      <c r="T213" s="220">
        <v>0</v>
      </c>
      <c r="U213" s="220">
        <v>2</v>
      </c>
      <c r="V213" s="100"/>
      <c r="W213" s="221">
        <v>207</v>
      </c>
      <c r="X213" s="222" t="s">
        <v>959</v>
      </c>
      <c r="Y213" s="222" t="s">
        <v>924</v>
      </c>
      <c r="Z213" s="222" t="s">
        <v>367</v>
      </c>
      <c r="AA213" s="222" t="s">
        <v>548</v>
      </c>
      <c r="AB213" s="222" t="s">
        <v>28</v>
      </c>
      <c r="AC213" s="223">
        <v>27</v>
      </c>
      <c r="AD213" s="223">
        <v>34</v>
      </c>
      <c r="AE213" s="118" t="s">
        <v>26</v>
      </c>
      <c r="AF213" s="224">
        <v>4</v>
      </c>
      <c r="AG213" s="225"/>
      <c r="AH213" s="226">
        <v>207</v>
      </c>
      <c r="AI213" s="222" t="s">
        <v>959</v>
      </c>
      <c r="AJ213" s="222" t="s">
        <v>924</v>
      </c>
      <c r="AK213" s="222" t="s">
        <v>367</v>
      </c>
      <c r="AL213" s="222" t="s">
        <v>548</v>
      </c>
      <c r="AM213" s="222" t="s">
        <v>28</v>
      </c>
      <c r="AN213" s="333">
        <v>29</v>
      </c>
      <c r="AO213" s="333">
        <v>31</v>
      </c>
      <c r="AP213" s="118">
        <v>0</v>
      </c>
      <c r="AQ213" s="118">
        <v>2</v>
      </c>
    </row>
    <row r="214" spans="12:43" ht="14.5">
      <c r="L214" s="218">
        <v>208</v>
      </c>
      <c r="M214" s="219" t="s">
        <v>961</v>
      </c>
      <c r="N214" s="219" t="s">
        <v>924</v>
      </c>
      <c r="O214" s="219" t="s">
        <v>367</v>
      </c>
      <c r="P214" s="219" t="s">
        <v>554</v>
      </c>
      <c r="Q214" s="219" t="s">
        <v>34</v>
      </c>
      <c r="R214" s="220">
        <v>35</v>
      </c>
      <c r="S214" s="220">
        <v>35</v>
      </c>
      <c r="T214" s="220">
        <v>0</v>
      </c>
      <c r="U214" s="220">
        <v>4</v>
      </c>
      <c r="V214" s="100"/>
      <c r="W214" s="221">
        <v>208</v>
      </c>
      <c r="X214" s="222" t="s">
        <v>960</v>
      </c>
      <c r="Y214" s="222" t="s">
        <v>924</v>
      </c>
      <c r="Z214" s="222" t="s">
        <v>367</v>
      </c>
      <c r="AA214" s="222" t="s">
        <v>714</v>
      </c>
      <c r="AB214" s="222" t="s">
        <v>33</v>
      </c>
      <c r="AC214" s="223">
        <v>15</v>
      </c>
      <c r="AD214" s="223">
        <v>17</v>
      </c>
      <c r="AE214" s="118" t="s">
        <v>26</v>
      </c>
      <c r="AF214" s="224">
        <v>2</v>
      </c>
      <c r="AG214" s="225"/>
      <c r="AH214" s="226">
        <v>208</v>
      </c>
      <c r="AI214" s="222" t="s">
        <v>960</v>
      </c>
      <c r="AJ214" s="222" t="s">
        <v>924</v>
      </c>
      <c r="AK214" s="222" t="s">
        <v>367</v>
      </c>
      <c r="AL214" s="222" t="s">
        <v>714</v>
      </c>
      <c r="AM214" s="222" t="s">
        <v>33</v>
      </c>
      <c r="AN214" s="333">
        <v>20</v>
      </c>
      <c r="AO214" s="333">
        <v>14</v>
      </c>
      <c r="AP214" s="118">
        <v>0</v>
      </c>
      <c r="AQ214" s="118">
        <v>4</v>
      </c>
    </row>
    <row r="215" spans="12:43" ht="14.5">
      <c r="L215" s="218">
        <v>209</v>
      </c>
      <c r="M215" s="219" t="s">
        <v>962</v>
      </c>
      <c r="N215" s="219" t="s">
        <v>924</v>
      </c>
      <c r="O215" s="219" t="s">
        <v>367</v>
      </c>
      <c r="P215" s="219" t="s">
        <v>25</v>
      </c>
      <c r="Q215" s="219" t="s">
        <v>25</v>
      </c>
      <c r="R215" s="220">
        <v>33</v>
      </c>
      <c r="S215" s="220">
        <v>57</v>
      </c>
      <c r="T215" s="220">
        <v>1</v>
      </c>
      <c r="U215" s="220">
        <v>4</v>
      </c>
      <c r="V215" s="100"/>
      <c r="W215" s="221">
        <v>209</v>
      </c>
      <c r="X215" s="222" t="s">
        <v>961</v>
      </c>
      <c r="Y215" s="222" t="s">
        <v>924</v>
      </c>
      <c r="Z215" s="222" t="s">
        <v>367</v>
      </c>
      <c r="AA215" s="222" t="s">
        <v>554</v>
      </c>
      <c r="AB215" s="222" t="s">
        <v>34</v>
      </c>
      <c r="AC215" s="223">
        <v>16</v>
      </c>
      <c r="AD215" s="223">
        <v>10</v>
      </c>
      <c r="AE215" s="118" t="s">
        <v>26</v>
      </c>
      <c r="AF215" s="224">
        <v>4</v>
      </c>
      <c r="AG215" s="225"/>
      <c r="AH215" s="226">
        <v>209</v>
      </c>
      <c r="AI215" s="222" t="s">
        <v>961</v>
      </c>
      <c r="AJ215" s="222" t="s">
        <v>924</v>
      </c>
      <c r="AK215" s="222" t="s">
        <v>367</v>
      </c>
      <c r="AL215" s="222" t="s">
        <v>554</v>
      </c>
      <c r="AM215" s="222" t="s">
        <v>34</v>
      </c>
      <c r="AN215" s="333">
        <v>17</v>
      </c>
      <c r="AO215" s="333">
        <v>6</v>
      </c>
      <c r="AP215" s="118">
        <v>0</v>
      </c>
      <c r="AQ215" s="118">
        <v>1</v>
      </c>
    </row>
    <row r="216" spans="12:43" ht="14.5">
      <c r="L216" s="218">
        <v>210</v>
      </c>
      <c r="M216" s="219" t="s">
        <v>963</v>
      </c>
      <c r="N216" s="219" t="s">
        <v>924</v>
      </c>
      <c r="O216" s="219" t="s">
        <v>367</v>
      </c>
      <c r="P216" s="219" t="s">
        <v>648</v>
      </c>
      <c r="Q216" s="219" t="s">
        <v>32</v>
      </c>
      <c r="R216" s="220">
        <v>22</v>
      </c>
      <c r="S216" s="220">
        <v>44</v>
      </c>
      <c r="T216" s="220">
        <v>0</v>
      </c>
      <c r="U216" s="220">
        <v>3</v>
      </c>
      <c r="V216" s="100"/>
      <c r="W216" s="221">
        <v>210</v>
      </c>
      <c r="X216" s="222" t="s">
        <v>962</v>
      </c>
      <c r="Y216" s="222" t="s">
        <v>924</v>
      </c>
      <c r="Z216" s="222" t="s">
        <v>367</v>
      </c>
      <c r="AA216" s="222" t="s">
        <v>25</v>
      </c>
      <c r="AB216" s="222" t="s">
        <v>25</v>
      </c>
      <c r="AC216" s="223">
        <v>28</v>
      </c>
      <c r="AD216" s="223">
        <v>37</v>
      </c>
      <c r="AE216" s="118">
        <v>1</v>
      </c>
      <c r="AF216" s="224">
        <v>4</v>
      </c>
      <c r="AG216" s="225"/>
      <c r="AH216" s="226">
        <v>210</v>
      </c>
      <c r="AI216" s="222" t="s">
        <v>962</v>
      </c>
      <c r="AJ216" s="222" t="s">
        <v>924</v>
      </c>
      <c r="AK216" s="222" t="s">
        <v>367</v>
      </c>
      <c r="AL216" s="222" t="s">
        <v>25</v>
      </c>
      <c r="AM216" s="222" t="s">
        <v>25</v>
      </c>
      <c r="AN216" s="333">
        <v>27</v>
      </c>
      <c r="AO216" s="333">
        <v>30</v>
      </c>
      <c r="AP216" s="118">
        <v>0</v>
      </c>
      <c r="AQ216" s="118">
        <v>4</v>
      </c>
    </row>
    <row r="217" spans="12:43" ht="14.5">
      <c r="L217" s="218">
        <v>211</v>
      </c>
      <c r="M217" s="219" t="s">
        <v>932</v>
      </c>
      <c r="N217" s="219" t="s">
        <v>924</v>
      </c>
      <c r="O217" s="219" t="s">
        <v>367</v>
      </c>
      <c r="P217" s="219" t="s">
        <v>653</v>
      </c>
      <c r="Q217" s="219" t="s">
        <v>32</v>
      </c>
      <c r="R217" s="220">
        <v>14</v>
      </c>
      <c r="S217" s="220">
        <v>41</v>
      </c>
      <c r="T217" s="220">
        <v>0</v>
      </c>
      <c r="U217" s="220">
        <v>4</v>
      </c>
      <c r="V217" s="100"/>
      <c r="W217" s="221">
        <v>211</v>
      </c>
      <c r="X217" s="222" t="s">
        <v>963</v>
      </c>
      <c r="Y217" s="222" t="s">
        <v>924</v>
      </c>
      <c r="Z217" s="222" t="s">
        <v>367</v>
      </c>
      <c r="AA217" s="222" t="s">
        <v>648</v>
      </c>
      <c r="AB217" s="222" t="s">
        <v>32</v>
      </c>
      <c r="AC217" s="223">
        <v>28</v>
      </c>
      <c r="AD217" s="223">
        <v>24</v>
      </c>
      <c r="AE217" s="118" t="s">
        <v>26</v>
      </c>
      <c r="AF217" s="224">
        <v>3</v>
      </c>
      <c r="AG217" s="225"/>
      <c r="AH217" s="226">
        <v>211</v>
      </c>
      <c r="AI217" s="222" t="s">
        <v>963</v>
      </c>
      <c r="AJ217" s="222" t="s">
        <v>924</v>
      </c>
      <c r="AK217" s="222" t="s">
        <v>367</v>
      </c>
      <c r="AL217" s="222" t="s">
        <v>648</v>
      </c>
      <c r="AM217" s="222" t="s">
        <v>32</v>
      </c>
      <c r="AN217" s="333">
        <v>28</v>
      </c>
      <c r="AO217" s="333">
        <v>19</v>
      </c>
      <c r="AP217" s="118">
        <v>1</v>
      </c>
      <c r="AQ217" s="118">
        <v>3</v>
      </c>
    </row>
    <row r="218" spans="12:43" ht="14.5">
      <c r="L218" s="218">
        <v>212</v>
      </c>
      <c r="M218" s="219" t="s">
        <v>964</v>
      </c>
      <c r="N218" s="219" t="s">
        <v>924</v>
      </c>
      <c r="O218" s="219" t="s">
        <v>367</v>
      </c>
      <c r="P218" s="219" t="s">
        <v>645</v>
      </c>
      <c r="Q218" s="219" t="s">
        <v>32</v>
      </c>
      <c r="R218" s="220">
        <v>24</v>
      </c>
      <c r="S218" s="220">
        <v>23</v>
      </c>
      <c r="T218" s="220">
        <v>0</v>
      </c>
      <c r="U218" s="220">
        <v>5</v>
      </c>
      <c r="V218" s="100"/>
      <c r="W218" s="221">
        <v>212</v>
      </c>
      <c r="X218" s="222" t="s">
        <v>932</v>
      </c>
      <c r="Y218" s="222" t="s">
        <v>924</v>
      </c>
      <c r="Z218" s="222" t="s">
        <v>367</v>
      </c>
      <c r="AA218" s="222" t="s">
        <v>653</v>
      </c>
      <c r="AB218" s="222" t="s">
        <v>32</v>
      </c>
      <c r="AC218" s="223">
        <v>22</v>
      </c>
      <c r="AD218" s="223">
        <v>21</v>
      </c>
      <c r="AE218" s="118" t="s">
        <v>26</v>
      </c>
      <c r="AF218" s="224">
        <v>4</v>
      </c>
      <c r="AG218" s="225"/>
      <c r="AH218" s="226">
        <v>212</v>
      </c>
      <c r="AI218" s="222" t="s">
        <v>932</v>
      </c>
      <c r="AJ218" s="222" t="s">
        <v>924</v>
      </c>
      <c r="AK218" s="222" t="s">
        <v>367</v>
      </c>
      <c r="AL218" s="222" t="s">
        <v>653</v>
      </c>
      <c r="AM218" s="222" t="s">
        <v>32</v>
      </c>
      <c r="AN218" s="333">
        <v>27</v>
      </c>
      <c r="AO218" s="333">
        <v>23</v>
      </c>
      <c r="AP218" s="118">
        <v>1</v>
      </c>
      <c r="AQ218" s="118">
        <v>2</v>
      </c>
    </row>
    <row r="219" spans="12:43" ht="14.5">
      <c r="L219" s="218">
        <v>213</v>
      </c>
      <c r="M219" s="219" t="s">
        <v>965</v>
      </c>
      <c r="N219" s="219" t="s">
        <v>924</v>
      </c>
      <c r="O219" s="219" t="s">
        <v>367</v>
      </c>
      <c r="P219" s="219" t="s">
        <v>966</v>
      </c>
      <c r="Q219" s="219" t="s">
        <v>34</v>
      </c>
      <c r="R219" s="220">
        <v>55</v>
      </c>
      <c r="S219" s="220">
        <v>41</v>
      </c>
      <c r="T219" s="220">
        <v>0</v>
      </c>
      <c r="U219" s="220">
        <v>7</v>
      </c>
      <c r="V219" s="100"/>
      <c r="W219" s="221">
        <v>213</v>
      </c>
      <c r="X219" s="222" t="s">
        <v>964</v>
      </c>
      <c r="Y219" s="222" t="s">
        <v>924</v>
      </c>
      <c r="Z219" s="222" t="s">
        <v>367</v>
      </c>
      <c r="AA219" s="222" t="s">
        <v>645</v>
      </c>
      <c r="AB219" s="222" t="s">
        <v>32</v>
      </c>
      <c r="AC219" s="223">
        <v>17</v>
      </c>
      <c r="AD219" s="223">
        <v>15</v>
      </c>
      <c r="AE219" s="118" t="s">
        <v>26</v>
      </c>
      <c r="AF219" s="224">
        <v>5</v>
      </c>
      <c r="AG219" s="225"/>
      <c r="AH219" s="226">
        <v>213</v>
      </c>
      <c r="AI219" s="222" t="s">
        <v>964</v>
      </c>
      <c r="AJ219" s="222" t="s">
        <v>924</v>
      </c>
      <c r="AK219" s="222" t="s">
        <v>367</v>
      </c>
      <c r="AL219" s="222" t="s">
        <v>645</v>
      </c>
      <c r="AM219" s="222" t="s">
        <v>32</v>
      </c>
      <c r="AN219" s="333">
        <v>16</v>
      </c>
      <c r="AO219" s="333">
        <v>20</v>
      </c>
      <c r="AP219" s="118">
        <v>0</v>
      </c>
      <c r="AQ219" s="118">
        <v>4</v>
      </c>
    </row>
    <row r="220" spans="12:43" ht="14.5">
      <c r="L220" s="218">
        <v>214</v>
      </c>
      <c r="M220" s="219" t="s">
        <v>967</v>
      </c>
      <c r="N220" s="219" t="s">
        <v>924</v>
      </c>
      <c r="O220" s="219" t="s">
        <v>367</v>
      </c>
      <c r="P220" s="219" t="s">
        <v>968</v>
      </c>
      <c r="Q220" s="219" t="s">
        <v>34</v>
      </c>
      <c r="R220" s="220">
        <v>39</v>
      </c>
      <c r="S220" s="220">
        <v>28</v>
      </c>
      <c r="T220" s="220">
        <v>0</v>
      </c>
      <c r="U220" s="220">
        <v>5</v>
      </c>
      <c r="V220" s="100"/>
      <c r="W220" s="221">
        <v>214</v>
      </c>
      <c r="X220" s="222" t="s">
        <v>965</v>
      </c>
      <c r="Y220" s="222" t="s">
        <v>924</v>
      </c>
      <c r="Z220" s="222" t="s">
        <v>367</v>
      </c>
      <c r="AA220" s="222" t="s">
        <v>966</v>
      </c>
      <c r="AB220" s="222" t="s">
        <v>34</v>
      </c>
      <c r="AC220" s="223">
        <v>24</v>
      </c>
      <c r="AD220" s="223">
        <v>29</v>
      </c>
      <c r="AE220" s="118" t="s">
        <v>26</v>
      </c>
      <c r="AF220" s="224">
        <v>7</v>
      </c>
      <c r="AG220" s="225"/>
      <c r="AH220" s="226">
        <v>214</v>
      </c>
      <c r="AI220" s="222" t="s">
        <v>965</v>
      </c>
      <c r="AJ220" s="222" t="s">
        <v>924</v>
      </c>
      <c r="AK220" s="222" t="s">
        <v>367</v>
      </c>
      <c r="AL220" s="222" t="s">
        <v>966</v>
      </c>
      <c r="AM220" s="222" t="s">
        <v>34</v>
      </c>
      <c r="AN220" s="333">
        <v>25</v>
      </c>
      <c r="AO220" s="333">
        <v>31</v>
      </c>
      <c r="AP220" s="118">
        <v>2</v>
      </c>
      <c r="AQ220" s="118">
        <v>3</v>
      </c>
    </row>
    <row r="221" spans="12:43" ht="14.5">
      <c r="L221" s="218">
        <v>215</v>
      </c>
      <c r="M221" s="219" t="s">
        <v>969</v>
      </c>
      <c r="N221" s="219" t="s">
        <v>924</v>
      </c>
      <c r="O221" s="219" t="s">
        <v>367</v>
      </c>
      <c r="P221" s="219" t="s">
        <v>490</v>
      </c>
      <c r="Q221" s="219" t="s">
        <v>33</v>
      </c>
      <c r="R221" s="220">
        <v>23</v>
      </c>
      <c r="S221" s="220">
        <v>4</v>
      </c>
      <c r="T221" s="220">
        <v>0</v>
      </c>
      <c r="U221" s="220">
        <v>3</v>
      </c>
      <c r="V221" s="100"/>
      <c r="W221" s="221">
        <v>215</v>
      </c>
      <c r="X221" s="222" t="s">
        <v>967</v>
      </c>
      <c r="Y221" s="222" t="s">
        <v>924</v>
      </c>
      <c r="Z221" s="222" t="s">
        <v>367</v>
      </c>
      <c r="AA221" s="222" t="s">
        <v>968</v>
      </c>
      <c r="AB221" s="222" t="s">
        <v>34</v>
      </c>
      <c r="AC221" s="223">
        <v>56</v>
      </c>
      <c r="AD221" s="223">
        <v>58</v>
      </c>
      <c r="AE221" s="118" t="s">
        <v>26</v>
      </c>
      <c r="AF221" s="224">
        <v>5</v>
      </c>
      <c r="AG221" s="225"/>
      <c r="AH221" s="226">
        <v>215</v>
      </c>
      <c r="AI221" s="222" t="s">
        <v>967</v>
      </c>
      <c r="AJ221" s="222" t="s">
        <v>924</v>
      </c>
      <c r="AK221" s="222" t="s">
        <v>367</v>
      </c>
      <c r="AL221" s="222" t="s">
        <v>968</v>
      </c>
      <c r="AM221" s="222" t="s">
        <v>34</v>
      </c>
      <c r="AN221" s="333">
        <v>57</v>
      </c>
      <c r="AO221" s="333">
        <v>50</v>
      </c>
      <c r="AP221" s="118">
        <v>1</v>
      </c>
      <c r="AQ221" s="118">
        <v>4</v>
      </c>
    </row>
    <row r="222" spans="12:43" ht="14.5">
      <c r="L222" s="218">
        <v>216</v>
      </c>
      <c r="M222" s="219" t="s">
        <v>970</v>
      </c>
      <c r="N222" s="219" t="s">
        <v>924</v>
      </c>
      <c r="O222" s="219" t="s">
        <v>367</v>
      </c>
      <c r="P222" s="219" t="s">
        <v>705</v>
      </c>
      <c r="Q222" s="219" t="s">
        <v>33</v>
      </c>
      <c r="R222" s="220">
        <v>13</v>
      </c>
      <c r="S222" s="220">
        <v>14</v>
      </c>
      <c r="T222" s="220">
        <v>0</v>
      </c>
      <c r="U222" s="220">
        <v>2</v>
      </c>
      <c r="V222" s="100"/>
      <c r="W222" s="221">
        <v>216</v>
      </c>
      <c r="X222" s="222" t="s">
        <v>969</v>
      </c>
      <c r="Y222" s="222" t="s">
        <v>924</v>
      </c>
      <c r="Z222" s="222" t="s">
        <v>367</v>
      </c>
      <c r="AA222" s="222" t="s">
        <v>490</v>
      </c>
      <c r="AB222" s="222" t="s">
        <v>33</v>
      </c>
      <c r="AC222" s="223">
        <v>39</v>
      </c>
      <c r="AD222" s="223">
        <v>34</v>
      </c>
      <c r="AE222" s="118" t="s">
        <v>26</v>
      </c>
      <c r="AF222" s="224">
        <v>3</v>
      </c>
      <c r="AG222" s="225"/>
      <c r="AH222" s="226">
        <v>216</v>
      </c>
      <c r="AI222" s="222" t="s">
        <v>969</v>
      </c>
      <c r="AJ222" s="222" t="s">
        <v>924</v>
      </c>
      <c r="AK222" s="222" t="s">
        <v>367</v>
      </c>
      <c r="AL222" s="222" t="s">
        <v>490</v>
      </c>
      <c r="AM222" s="222" t="s">
        <v>33</v>
      </c>
      <c r="AN222" s="333">
        <v>35</v>
      </c>
      <c r="AO222" s="333">
        <v>25</v>
      </c>
      <c r="AP222" s="118">
        <v>0</v>
      </c>
      <c r="AQ222" s="118">
        <v>4</v>
      </c>
    </row>
    <row r="223" spans="12:43" ht="14.5">
      <c r="L223" s="218">
        <v>217</v>
      </c>
      <c r="M223" s="219" t="s">
        <v>971</v>
      </c>
      <c r="N223" s="219" t="s">
        <v>924</v>
      </c>
      <c r="O223" s="219" t="s">
        <v>367</v>
      </c>
      <c r="P223" s="219" t="s">
        <v>972</v>
      </c>
      <c r="Q223" s="219" t="s">
        <v>30</v>
      </c>
      <c r="R223" s="220">
        <v>18</v>
      </c>
      <c r="S223" s="220">
        <v>17</v>
      </c>
      <c r="T223" s="220">
        <v>0</v>
      </c>
      <c r="U223" s="220">
        <v>3</v>
      </c>
      <c r="V223" s="100"/>
      <c r="W223" s="221">
        <v>217</v>
      </c>
      <c r="X223" s="222" t="s">
        <v>970</v>
      </c>
      <c r="Y223" s="222" t="s">
        <v>924</v>
      </c>
      <c r="Z223" s="222" t="s">
        <v>367</v>
      </c>
      <c r="AA223" s="222" t="s">
        <v>705</v>
      </c>
      <c r="AB223" s="222" t="s">
        <v>33</v>
      </c>
      <c r="AC223" s="223">
        <v>13</v>
      </c>
      <c r="AD223" s="223">
        <v>15</v>
      </c>
      <c r="AE223" s="118" t="s">
        <v>26</v>
      </c>
      <c r="AF223" s="224">
        <v>2</v>
      </c>
      <c r="AG223" s="225"/>
      <c r="AH223" s="226">
        <v>217</v>
      </c>
      <c r="AI223" s="222" t="s">
        <v>970</v>
      </c>
      <c r="AJ223" s="222" t="s">
        <v>924</v>
      </c>
      <c r="AK223" s="222" t="s">
        <v>367</v>
      </c>
      <c r="AL223" s="222" t="s">
        <v>705</v>
      </c>
      <c r="AM223" s="222" t="s">
        <v>33</v>
      </c>
      <c r="AN223" s="333">
        <v>11</v>
      </c>
      <c r="AO223" s="333">
        <v>11</v>
      </c>
      <c r="AP223" s="118">
        <v>0</v>
      </c>
      <c r="AQ223" s="118">
        <v>2</v>
      </c>
    </row>
    <row r="224" spans="12:43" ht="14.5">
      <c r="L224" s="218">
        <v>218</v>
      </c>
      <c r="M224" s="219" t="s">
        <v>973</v>
      </c>
      <c r="N224" s="219" t="s">
        <v>924</v>
      </c>
      <c r="O224" s="219" t="s">
        <v>367</v>
      </c>
      <c r="P224" s="219" t="s">
        <v>548</v>
      </c>
      <c r="Q224" s="219" t="s">
        <v>28</v>
      </c>
      <c r="R224" s="220">
        <v>38</v>
      </c>
      <c r="S224" s="220">
        <v>73</v>
      </c>
      <c r="T224" s="220">
        <v>0</v>
      </c>
      <c r="U224" s="220">
        <v>7</v>
      </c>
      <c r="V224" s="100"/>
      <c r="W224" s="221">
        <v>218</v>
      </c>
      <c r="X224" s="222" t="s">
        <v>971</v>
      </c>
      <c r="Y224" s="222" t="s">
        <v>924</v>
      </c>
      <c r="Z224" s="222" t="s">
        <v>367</v>
      </c>
      <c r="AA224" s="222" t="s">
        <v>972</v>
      </c>
      <c r="AB224" s="222" t="s">
        <v>30</v>
      </c>
      <c r="AC224" s="223">
        <v>13</v>
      </c>
      <c r="AD224" s="223">
        <v>16</v>
      </c>
      <c r="AE224" s="118" t="s">
        <v>26</v>
      </c>
      <c r="AF224" s="224">
        <v>3</v>
      </c>
      <c r="AG224" s="225"/>
      <c r="AH224" s="226">
        <v>218</v>
      </c>
      <c r="AI224" s="222" t="s">
        <v>971</v>
      </c>
      <c r="AJ224" s="222" t="s">
        <v>924</v>
      </c>
      <c r="AK224" s="222" t="s">
        <v>367</v>
      </c>
      <c r="AL224" s="222" t="s">
        <v>972</v>
      </c>
      <c r="AM224" s="222" t="s">
        <v>30</v>
      </c>
      <c r="AN224" s="333">
        <v>14</v>
      </c>
      <c r="AO224" s="333">
        <v>12</v>
      </c>
      <c r="AP224" s="118">
        <v>2</v>
      </c>
      <c r="AQ224" s="118">
        <v>1</v>
      </c>
    </row>
    <row r="225" spans="12:43" ht="14.5">
      <c r="L225" s="218">
        <v>219</v>
      </c>
      <c r="M225" s="219" t="s">
        <v>974</v>
      </c>
      <c r="N225" s="219" t="s">
        <v>924</v>
      </c>
      <c r="O225" s="219" t="s">
        <v>367</v>
      </c>
      <c r="P225" s="219" t="s">
        <v>678</v>
      </c>
      <c r="Q225" s="219" t="s">
        <v>32</v>
      </c>
      <c r="R225" s="220">
        <v>9</v>
      </c>
      <c r="S225" s="220">
        <v>27</v>
      </c>
      <c r="T225" s="220">
        <v>0</v>
      </c>
      <c r="U225" s="220">
        <v>4</v>
      </c>
      <c r="V225" s="100"/>
      <c r="W225" s="221">
        <v>219</v>
      </c>
      <c r="X225" s="222" t="s">
        <v>973</v>
      </c>
      <c r="Y225" s="222" t="s">
        <v>924</v>
      </c>
      <c r="Z225" s="222" t="s">
        <v>367</v>
      </c>
      <c r="AA225" s="222" t="s">
        <v>548</v>
      </c>
      <c r="AB225" s="222" t="s">
        <v>28</v>
      </c>
      <c r="AC225" s="223">
        <v>24</v>
      </c>
      <c r="AD225" s="223">
        <v>11</v>
      </c>
      <c r="AE225" s="118" t="s">
        <v>26</v>
      </c>
      <c r="AF225" s="224">
        <v>7</v>
      </c>
      <c r="AG225" s="225"/>
      <c r="AH225" s="226">
        <v>219</v>
      </c>
      <c r="AI225" s="222" t="s">
        <v>973</v>
      </c>
      <c r="AJ225" s="222" t="s">
        <v>924</v>
      </c>
      <c r="AK225" s="222" t="s">
        <v>367</v>
      </c>
      <c r="AL225" s="222" t="s">
        <v>548</v>
      </c>
      <c r="AM225" s="222" t="s">
        <v>28</v>
      </c>
      <c r="AN225" s="333">
        <v>17</v>
      </c>
      <c r="AO225" s="333">
        <v>7</v>
      </c>
      <c r="AP225" s="118">
        <v>0</v>
      </c>
      <c r="AQ225" s="118">
        <v>1</v>
      </c>
    </row>
    <row r="226" spans="12:43" ht="14.5">
      <c r="L226" s="218">
        <v>220</v>
      </c>
      <c r="M226" s="219" t="s">
        <v>975</v>
      </c>
      <c r="N226" s="219" t="s">
        <v>924</v>
      </c>
      <c r="O226" s="219" t="s">
        <v>367</v>
      </c>
      <c r="P226" s="219" t="s">
        <v>635</v>
      </c>
      <c r="Q226" s="219" t="s">
        <v>32</v>
      </c>
      <c r="R226" s="220">
        <v>23</v>
      </c>
      <c r="S226" s="220">
        <v>6</v>
      </c>
      <c r="T226" s="220">
        <v>0</v>
      </c>
      <c r="U226" s="220">
        <v>2</v>
      </c>
      <c r="V226" s="100"/>
      <c r="W226" s="221">
        <v>220</v>
      </c>
      <c r="X226" s="222" t="s">
        <v>974</v>
      </c>
      <c r="Y226" s="222" t="s">
        <v>924</v>
      </c>
      <c r="Z226" s="222" t="s">
        <v>367</v>
      </c>
      <c r="AA226" s="222" t="s">
        <v>678</v>
      </c>
      <c r="AB226" s="222" t="s">
        <v>32</v>
      </c>
      <c r="AC226" s="223">
        <v>50</v>
      </c>
      <c r="AD226" s="223">
        <v>37</v>
      </c>
      <c r="AE226" s="118" t="s">
        <v>26</v>
      </c>
      <c r="AF226" s="224">
        <v>4</v>
      </c>
      <c r="AG226" s="225"/>
      <c r="AH226" s="226">
        <v>220</v>
      </c>
      <c r="AI226" s="222" t="s">
        <v>974</v>
      </c>
      <c r="AJ226" s="222" t="s">
        <v>924</v>
      </c>
      <c r="AK226" s="222" t="s">
        <v>367</v>
      </c>
      <c r="AL226" s="222" t="s">
        <v>678</v>
      </c>
      <c r="AM226" s="222" t="s">
        <v>32</v>
      </c>
      <c r="AN226" s="333">
        <v>40</v>
      </c>
      <c r="AO226" s="333">
        <v>37</v>
      </c>
      <c r="AP226" s="118">
        <v>0</v>
      </c>
      <c r="AQ226" s="118">
        <v>5</v>
      </c>
    </row>
    <row r="227" spans="12:43" ht="14.5">
      <c r="L227" s="218">
        <v>221</v>
      </c>
      <c r="M227" s="219" t="s">
        <v>976</v>
      </c>
      <c r="N227" s="219" t="s">
        <v>924</v>
      </c>
      <c r="O227" s="219" t="s">
        <v>367</v>
      </c>
      <c r="P227" s="219" t="s">
        <v>764</v>
      </c>
      <c r="Q227" s="219" t="s">
        <v>25</v>
      </c>
      <c r="R227" s="220">
        <v>31</v>
      </c>
      <c r="S227" s="220">
        <v>62</v>
      </c>
      <c r="T227" s="220">
        <v>0</v>
      </c>
      <c r="U227" s="220">
        <v>4</v>
      </c>
      <c r="V227" s="100"/>
      <c r="W227" s="221">
        <v>221</v>
      </c>
      <c r="X227" s="222" t="s">
        <v>975</v>
      </c>
      <c r="Y227" s="222" t="s">
        <v>924</v>
      </c>
      <c r="Z227" s="222" t="s">
        <v>367</v>
      </c>
      <c r="AA227" s="222" t="s">
        <v>635</v>
      </c>
      <c r="AB227" s="222" t="s">
        <v>32</v>
      </c>
      <c r="AC227" s="223">
        <v>12</v>
      </c>
      <c r="AD227" s="223">
        <v>12</v>
      </c>
      <c r="AE227" s="118" t="s">
        <v>26</v>
      </c>
      <c r="AF227" s="224">
        <v>2</v>
      </c>
      <c r="AG227" s="225"/>
      <c r="AH227" s="226">
        <v>221</v>
      </c>
      <c r="AI227" s="222" t="s">
        <v>975</v>
      </c>
      <c r="AJ227" s="222" t="s">
        <v>924</v>
      </c>
      <c r="AK227" s="222" t="s">
        <v>367</v>
      </c>
      <c r="AL227" s="222" t="s">
        <v>635</v>
      </c>
      <c r="AM227" s="222" t="s">
        <v>32</v>
      </c>
      <c r="AN227" s="333">
        <v>8</v>
      </c>
      <c r="AO227" s="333">
        <v>17</v>
      </c>
      <c r="AP227" s="118">
        <v>0</v>
      </c>
      <c r="AQ227" s="118">
        <v>3</v>
      </c>
    </row>
    <row r="228" spans="12:43" ht="14.5">
      <c r="L228" s="218">
        <v>222</v>
      </c>
      <c r="M228" s="219" t="s">
        <v>977</v>
      </c>
      <c r="N228" s="219" t="s">
        <v>924</v>
      </c>
      <c r="O228" s="219" t="s">
        <v>367</v>
      </c>
      <c r="P228" s="219" t="s">
        <v>657</v>
      </c>
      <c r="Q228" s="219" t="s">
        <v>32</v>
      </c>
      <c r="R228" s="220">
        <v>54</v>
      </c>
      <c r="S228" s="220">
        <v>104</v>
      </c>
      <c r="T228" s="220">
        <v>0</v>
      </c>
      <c r="U228" s="220">
        <v>10</v>
      </c>
      <c r="V228" s="100"/>
      <c r="W228" s="221">
        <v>222</v>
      </c>
      <c r="X228" s="222" t="s">
        <v>976</v>
      </c>
      <c r="Y228" s="222" t="s">
        <v>924</v>
      </c>
      <c r="Z228" s="222" t="s">
        <v>367</v>
      </c>
      <c r="AA228" s="222" t="s">
        <v>764</v>
      </c>
      <c r="AB228" s="222" t="s">
        <v>25</v>
      </c>
      <c r="AC228" s="223">
        <v>19</v>
      </c>
      <c r="AD228" s="223">
        <v>19</v>
      </c>
      <c r="AE228" s="118" t="s">
        <v>26</v>
      </c>
      <c r="AF228" s="224">
        <v>4</v>
      </c>
      <c r="AG228" s="225"/>
      <c r="AH228" s="226">
        <v>222</v>
      </c>
      <c r="AI228" s="222" t="s">
        <v>976</v>
      </c>
      <c r="AJ228" s="222" t="s">
        <v>924</v>
      </c>
      <c r="AK228" s="222" t="s">
        <v>367</v>
      </c>
      <c r="AL228" s="222" t="s">
        <v>764</v>
      </c>
      <c r="AM228" s="222" t="s">
        <v>25</v>
      </c>
      <c r="AN228" s="333">
        <v>19</v>
      </c>
      <c r="AO228" s="333">
        <v>18</v>
      </c>
      <c r="AP228" s="118">
        <v>0</v>
      </c>
      <c r="AQ228" s="118">
        <v>1</v>
      </c>
    </row>
    <row r="229" spans="12:43" ht="14.5">
      <c r="L229" s="218">
        <v>223</v>
      </c>
      <c r="M229" s="219" t="s">
        <v>978</v>
      </c>
      <c r="N229" s="219" t="s">
        <v>924</v>
      </c>
      <c r="O229" s="219" t="s">
        <v>367</v>
      </c>
      <c r="P229" s="219" t="s">
        <v>638</v>
      </c>
      <c r="Q229" s="219" t="s">
        <v>32</v>
      </c>
      <c r="R229" s="220">
        <v>27</v>
      </c>
      <c r="S229" s="220">
        <v>27</v>
      </c>
      <c r="T229" s="220">
        <v>0</v>
      </c>
      <c r="U229" s="220">
        <v>4</v>
      </c>
      <c r="V229" s="100"/>
      <c r="W229" s="221">
        <v>223</v>
      </c>
      <c r="X229" s="222" t="s">
        <v>977</v>
      </c>
      <c r="Y229" s="222" t="s">
        <v>924</v>
      </c>
      <c r="Z229" s="222" t="s">
        <v>367</v>
      </c>
      <c r="AA229" s="222" t="s">
        <v>657</v>
      </c>
      <c r="AB229" s="222" t="s">
        <v>32</v>
      </c>
      <c r="AC229" s="223">
        <v>34</v>
      </c>
      <c r="AD229" s="223">
        <v>32</v>
      </c>
      <c r="AE229" s="118" t="s">
        <v>26</v>
      </c>
      <c r="AF229" s="224">
        <v>10</v>
      </c>
      <c r="AG229" s="225"/>
      <c r="AH229" s="226">
        <v>223</v>
      </c>
      <c r="AI229" s="222" t="s">
        <v>977</v>
      </c>
      <c r="AJ229" s="222" t="s">
        <v>924</v>
      </c>
      <c r="AK229" s="222" t="s">
        <v>367</v>
      </c>
      <c r="AL229" s="222" t="s">
        <v>657</v>
      </c>
      <c r="AM229" s="222" t="s">
        <v>32</v>
      </c>
      <c r="AN229" s="333">
        <v>29</v>
      </c>
      <c r="AO229" s="333">
        <v>29</v>
      </c>
      <c r="AP229" s="118">
        <v>2</v>
      </c>
      <c r="AQ229" s="118">
        <v>2</v>
      </c>
    </row>
    <row r="230" spans="12:43" ht="14.5">
      <c r="L230" s="218">
        <v>224</v>
      </c>
      <c r="M230" s="219" t="s">
        <v>979</v>
      </c>
      <c r="N230" s="219" t="s">
        <v>924</v>
      </c>
      <c r="O230" s="219" t="s">
        <v>367</v>
      </c>
      <c r="P230" s="219" t="s">
        <v>563</v>
      </c>
      <c r="Q230" s="219" t="s">
        <v>34</v>
      </c>
      <c r="R230" s="220">
        <v>16</v>
      </c>
      <c r="S230" s="220">
        <v>28</v>
      </c>
      <c r="T230" s="220">
        <v>1</v>
      </c>
      <c r="U230" s="220">
        <v>4</v>
      </c>
      <c r="V230" s="100"/>
      <c r="W230" s="221">
        <v>224</v>
      </c>
      <c r="X230" s="222" t="s">
        <v>978</v>
      </c>
      <c r="Y230" s="222" t="s">
        <v>924</v>
      </c>
      <c r="Z230" s="222" t="s">
        <v>367</v>
      </c>
      <c r="AA230" s="222" t="s">
        <v>638</v>
      </c>
      <c r="AB230" s="222" t="s">
        <v>32</v>
      </c>
      <c r="AC230" s="223">
        <v>40</v>
      </c>
      <c r="AD230" s="223">
        <v>42</v>
      </c>
      <c r="AE230" s="118" t="s">
        <v>26</v>
      </c>
      <c r="AF230" s="224">
        <v>4</v>
      </c>
      <c r="AG230" s="225"/>
      <c r="AH230" s="226">
        <v>224</v>
      </c>
      <c r="AI230" s="222" t="s">
        <v>978</v>
      </c>
      <c r="AJ230" s="222" t="s">
        <v>924</v>
      </c>
      <c r="AK230" s="222" t="s">
        <v>367</v>
      </c>
      <c r="AL230" s="222" t="s">
        <v>638</v>
      </c>
      <c r="AM230" s="222" t="s">
        <v>32</v>
      </c>
      <c r="AN230" s="333">
        <v>38</v>
      </c>
      <c r="AO230" s="333">
        <v>39</v>
      </c>
      <c r="AP230" s="118">
        <v>0</v>
      </c>
      <c r="AQ230" s="118">
        <v>3</v>
      </c>
    </row>
    <row r="231" spans="12:43" ht="14.5">
      <c r="L231" s="218">
        <v>225</v>
      </c>
      <c r="M231" s="219" t="s">
        <v>980</v>
      </c>
      <c r="N231" s="219" t="s">
        <v>924</v>
      </c>
      <c r="O231" s="219" t="s">
        <v>367</v>
      </c>
      <c r="P231" s="219" t="s">
        <v>732</v>
      </c>
      <c r="Q231" s="219" t="s">
        <v>36</v>
      </c>
      <c r="R231" s="220">
        <v>73</v>
      </c>
      <c r="S231" s="220">
        <v>87</v>
      </c>
      <c r="T231" s="220">
        <v>0</v>
      </c>
      <c r="U231" s="220">
        <v>12</v>
      </c>
      <c r="V231" s="100"/>
      <c r="W231" s="221">
        <v>225</v>
      </c>
      <c r="X231" s="222" t="s">
        <v>979</v>
      </c>
      <c r="Y231" s="222" t="s">
        <v>924</v>
      </c>
      <c r="Z231" s="222" t="s">
        <v>367</v>
      </c>
      <c r="AA231" s="222" t="s">
        <v>563</v>
      </c>
      <c r="AB231" s="222" t="s">
        <v>34</v>
      </c>
      <c r="AC231" s="223">
        <v>26</v>
      </c>
      <c r="AD231" s="223">
        <v>27</v>
      </c>
      <c r="AE231" s="118">
        <v>1</v>
      </c>
      <c r="AF231" s="224">
        <v>4</v>
      </c>
      <c r="AG231" s="225"/>
      <c r="AH231" s="226">
        <v>225</v>
      </c>
      <c r="AI231" s="222" t="s">
        <v>979</v>
      </c>
      <c r="AJ231" s="222" t="s">
        <v>924</v>
      </c>
      <c r="AK231" s="222" t="s">
        <v>367</v>
      </c>
      <c r="AL231" s="222" t="s">
        <v>563</v>
      </c>
      <c r="AM231" s="222" t="s">
        <v>34</v>
      </c>
      <c r="AN231" s="333">
        <v>26</v>
      </c>
      <c r="AO231" s="333">
        <v>32</v>
      </c>
      <c r="AP231" s="118">
        <v>0</v>
      </c>
      <c r="AQ231" s="118">
        <v>3</v>
      </c>
    </row>
    <row r="232" spans="12:43" ht="14.5">
      <c r="L232" s="218">
        <v>226</v>
      </c>
      <c r="M232" s="219" t="s">
        <v>981</v>
      </c>
      <c r="N232" s="219" t="s">
        <v>924</v>
      </c>
      <c r="O232" s="219" t="s">
        <v>367</v>
      </c>
      <c r="P232" s="219" t="s">
        <v>982</v>
      </c>
      <c r="Q232" s="219" t="s">
        <v>40</v>
      </c>
      <c r="R232" s="220">
        <v>38</v>
      </c>
      <c r="S232" s="220">
        <v>37</v>
      </c>
      <c r="T232" s="220">
        <v>1</v>
      </c>
      <c r="U232" s="220">
        <v>3</v>
      </c>
      <c r="V232" s="100"/>
      <c r="W232" s="221">
        <v>226</v>
      </c>
      <c r="X232" s="222" t="s">
        <v>980</v>
      </c>
      <c r="Y232" s="222" t="s">
        <v>924</v>
      </c>
      <c r="Z232" s="222" t="s">
        <v>367</v>
      </c>
      <c r="AA232" s="222" t="s">
        <v>732</v>
      </c>
      <c r="AB232" s="222" t="s">
        <v>36</v>
      </c>
      <c r="AC232" s="223">
        <v>18</v>
      </c>
      <c r="AD232" s="223">
        <v>23</v>
      </c>
      <c r="AE232" s="118" t="s">
        <v>26</v>
      </c>
      <c r="AF232" s="224">
        <v>12</v>
      </c>
      <c r="AG232" s="225"/>
      <c r="AH232" s="226">
        <v>226</v>
      </c>
      <c r="AI232" s="222" t="s">
        <v>980</v>
      </c>
      <c r="AJ232" s="222" t="s">
        <v>924</v>
      </c>
      <c r="AK232" s="222" t="s">
        <v>367</v>
      </c>
      <c r="AL232" s="222" t="s">
        <v>732</v>
      </c>
      <c r="AM232" s="222" t="s">
        <v>36</v>
      </c>
      <c r="AN232" s="333">
        <v>23</v>
      </c>
      <c r="AO232" s="333">
        <v>25</v>
      </c>
      <c r="AP232" s="118">
        <v>1</v>
      </c>
      <c r="AQ232" s="118">
        <v>2</v>
      </c>
    </row>
    <row r="233" spans="12:43" ht="14.5">
      <c r="L233" s="218">
        <v>227</v>
      </c>
      <c r="M233" s="219" t="s">
        <v>983</v>
      </c>
      <c r="N233" s="219" t="s">
        <v>924</v>
      </c>
      <c r="O233" s="219" t="s">
        <v>367</v>
      </c>
      <c r="P233" s="219" t="s">
        <v>34</v>
      </c>
      <c r="Q233" s="219" t="s">
        <v>34</v>
      </c>
      <c r="R233" s="220">
        <v>36</v>
      </c>
      <c r="S233" s="220">
        <v>32</v>
      </c>
      <c r="T233" s="220">
        <v>0</v>
      </c>
      <c r="U233" s="220">
        <v>5</v>
      </c>
      <c r="V233" s="100"/>
      <c r="W233" s="221">
        <v>227</v>
      </c>
      <c r="X233" s="222" t="s">
        <v>981</v>
      </c>
      <c r="Y233" s="222" t="s">
        <v>924</v>
      </c>
      <c r="Z233" s="222" t="s">
        <v>367</v>
      </c>
      <c r="AA233" s="222" t="s">
        <v>982</v>
      </c>
      <c r="AB233" s="222" t="s">
        <v>40</v>
      </c>
      <c r="AC233" s="223">
        <v>87</v>
      </c>
      <c r="AD233" s="223">
        <v>84</v>
      </c>
      <c r="AE233" s="118">
        <v>1</v>
      </c>
      <c r="AF233" s="224">
        <v>3</v>
      </c>
      <c r="AG233" s="225"/>
      <c r="AH233" s="226">
        <v>227</v>
      </c>
      <c r="AI233" s="222" t="s">
        <v>981</v>
      </c>
      <c r="AJ233" s="222" t="s">
        <v>924</v>
      </c>
      <c r="AK233" s="222" t="s">
        <v>367</v>
      </c>
      <c r="AL233" s="222" t="s">
        <v>982</v>
      </c>
      <c r="AM233" s="222" t="s">
        <v>40</v>
      </c>
      <c r="AN233" s="333">
        <v>115</v>
      </c>
      <c r="AO233" s="333">
        <v>114</v>
      </c>
      <c r="AP233" s="118">
        <v>0</v>
      </c>
      <c r="AQ233" s="118">
        <v>10</v>
      </c>
    </row>
    <row r="234" spans="12:43" ht="14.5">
      <c r="L234" s="218">
        <v>228</v>
      </c>
      <c r="M234" s="219" t="s">
        <v>984</v>
      </c>
      <c r="N234" s="219" t="s">
        <v>924</v>
      </c>
      <c r="O234" s="219" t="s">
        <v>367</v>
      </c>
      <c r="P234" s="219" t="s">
        <v>469</v>
      </c>
      <c r="Q234" s="219" t="s">
        <v>39</v>
      </c>
      <c r="R234" s="220">
        <v>36</v>
      </c>
      <c r="S234" s="220">
        <v>74</v>
      </c>
      <c r="T234" s="220">
        <v>0</v>
      </c>
      <c r="U234" s="220">
        <v>4</v>
      </c>
      <c r="V234" s="100"/>
      <c r="W234" s="221">
        <v>228</v>
      </c>
      <c r="X234" s="222" t="s">
        <v>983</v>
      </c>
      <c r="Y234" s="222" t="s">
        <v>924</v>
      </c>
      <c r="Z234" s="222" t="s">
        <v>367</v>
      </c>
      <c r="AA234" s="222" t="s">
        <v>34</v>
      </c>
      <c r="AB234" s="222" t="s">
        <v>34</v>
      </c>
      <c r="AC234" s="223">
        <v>29</v>
      </c>
      <c r="AD234" s="223">
        <v>30</v>
      </c>
      <c r="AE234" s="118" t="s">
        <v>26</v>
      </c>
      <c r="AF234" s="224">
        <v>5</v>
      </c>
      <c r="AG234" s="225"/>
      <c r="AH234" s="226">
        <v>228</v>
      </c>
      <c r="AI234" s="222" t="s">
        <v>983</v>
      </c>
      <c r="AJ234" s="222" t="s">
        <v>924</v>
      </c>
      <c r="AK234" s="222" t="s">
        <v>367</v>
      </c>
      <c r="AL234" s="222" t="s">
        <v>34</v>
      </c>
      <c r="AM234" s="222" t="s">
        <v>34</v>
      </c>
      <c r="AN234" s="333">
        <v>33</v>
      </c>
      <c r="AO234" s="333">
        <v>17</v>
      </c>
      <c r="AP234" s="118">
        <v>1</v>
      </c>
      <c r="AQ234" s="118">
        <v>3</v>
      </c>
    </row>
    <row r="235" spans="12:43" ht="14.5">
      <c r="L235" s="218">
        <v>229</v>
      </c>
      <c r="M235" s="219" t="s">
        <v>985</v>
      </c>
      <c r="N235" s="219" t="s">
        <v>924</v>
      </c>
      <c r="O235" s="219" t="s">
        <v>367</v>
      </c>
      <c r="P235" s="219" t="s">
        <v>657</v>
      </c>
      <c r="Q235" s="219" t="s">
        <v>32</v>
      </c>
      <c r="R235" s="220">
        <v>26</v>
      </c>
      <c r="S235" s="220">
        <v>47</v>
      </c>
      <c r="T235" s="220">
        <v>0</v>
      </c>
      <c r="U235" s="220">
        <v>4</v>
      </c>
      <c r="V235" s="100"/>
      <c r="W235" s="221">
        <v>229</v>
      </c>
      <c r="X235" s="222" t="s">
        <v>984</v>
      </c>
      <c r="Y235" s="222" t="s">
        <v>924</v>
      </c>
      <c r="Z235" s="222" t="s">
        <v>367</v>
      </c>
      <c r="AA235" s="222" t="s">
        <v>469</v>
      </c>
      <c r="AB235" s="222" t="s">
        <v>39</v>
      </c>
      <c r="AC235" s="223">
        <v>35</v>
      </c>
      <c r="AD235" s="223">
        <v>35</v>
      </c>
      <c r="AE235" s="118" t="s">
        <v>26</v>
      </c>
      <c r="AF235" s="224">
        <v>4</v>
      </c>
      <c r="AG235" s="225"/>
      <c r="AH235" s="226">
        <v>229</v>
      </c>
      <c r="AI235" s="222" t="s">
        <v>984</v>
      </c>
      <c r="AJ235" s="222" t="s">
        <v>924</v>
      </c>
      <c r="AK235" s="222" t="s">
        <v>367</v>
      </c>
      <c r="AL235" s="222" t="s">
        <v>469</v>
      </c>
      <c r="AM235" s="222" t="s">
        <v>39</v>
      </c>
      <c r="AN235" s="333">
        <v>38</v>
      </c>
      <c r="AO235" s="333">
        <v>46</v>
      </c>
      <c r="AP235" s="118">
        <v>0</v>
      </c>
      <c r="AQ235" s="118">
        <v>5</v>
      </c>
    </row>
    <row r="236" spans="12:43" ht="14.5">
      <c r="L236" s="218">
        <v>230</v>
      </c>
      <c r="M236" s="219" t="s">
        <v>986</v>
      </c>
      <c r="N236" s="219" t="s">
        <v>924</v>
      </c>
      <c r="O236" s="219" t="s">
        <v>367</v>
      </c>
      <c r="P236" s="219" t="s">
        <v>661</v>
      </c>
      <c r="Q236" s="219" t="s">
        <v>32</v>
      </c>
      <c r="R236" s="220">
        <v>35</v>
      </c>
      <c r="S236" s="220">
        <v>73</v>
      </c>
      <c r="T236" s="220">
        <v>1</v>
      </c>
      <c r="U236" s="220">
        <v>5</v>
      </c>
      <c r="V236" s="100"/>
      <c r="W236" s="221">
        <v>230</v>
      </c>
      <c r="X236" s="222" t="s">
        <v>985</v>
      </c>
      <c r="Y236" s="222" t="s">
        <v>924</v>
      </c>
      <c r="Z236" s="222" t="s">
        <v>367</v>
      </c>
      <c r="AA236" s="222" t="s">
        <v>657</v>
      </c>
      <c r="AB236" s="222" t="s">
        <v>32</v>
      </c>
      <c r="AC236" s="223">
        <v>39</v>
      </c>
      <c r="AD236" s="223">
        <v>32</v>
      </c>
      <c r="AE236" s="118" t="s">
        <v>26</v>
      </c>
      <c r="AF236" s="224">
        <v>4</v>
      </c>
      <c r="AG236" s="225"/>
      <c r="AH236" s="226">
        <v>230</v>
      </c>
      <c r="AI236" s="222" t="s">
        <v>985</v>
      </c>
      <c r="AJ236" s="222" t="s">
        <v>924</v>
      </c>
      <c r="AK236" s="222" t="s">
        <v>367</v>
      </c>
      <c r="AL236" s="222" t="s">
        <v>657</v>
      </c>
      <c r="AM236" s="222" t="s">
        <v>32</v>
      </c>
      <c r="AN236" s="333">
        <v>37</v>
      </c>
      <c r="AO236" s="333">
        <v>30</v>
      </c>
      <c r="AP236" s="118">
        <v>0</v>
      </c>
      <c r="AQ236" s="118">
        <v>4</v>
      </c>
    </row>
    <row r="237" spans="12:43" ht="14.5">
      <c r="L237" s="218">
        <v>231</v>
      </c>
      <c r="M237" s="219" t="s">
        <v>987</v>
      </c>
      <c r="N237" s="219" t="s">
        <v>924</v>
      </c>
      <c r="O237" s="219" t="s">
        <v>367</v>
      </c>
      <c r="P237" s="219" t="s">
        <v>32</v>
      </c>
      <c r="Q237" s="219" t="s">
        <v>32</v>
      </c>
      <c r="R237" s="220">
        <v>22</v>
      </c>
      <c r="S237" s="220">
        <v>18</v>
      </c>
      <c r="T237" s="220">
        <v>0</v>
      </c>
      <c r="U237" s="220">
        <v>2</v>
      </c>
      <c r="V237" s="100"/>
      <c r="W237" s="221">
        <v>231</v>
      </c>
      <c r="X237" s="222" t="s">
        <v>986</v>
      </c>
      <c r="Y237" s="222" t="s">
        <v>924</v>
      </c>
      <c r="Z237" s="222" t="s">
        <v>367</v>
      </c>
      <c r="AA237" s="222" t="s">
        <v>661</v>
      </c>
      <c r="AB237" s="222" t="s">
        <v>32</v>
      </c>
      <c r="AC237" s="223">
        <v>31</v>
      </c>
      <c r="AD237" s="223">
        <v>16</v>
      </c>
      <c r="AE237" s="118">
        <v>1</v>
      </c>
      <c r="AF237" s="224">
        <v>5</v>
      </c>
      <c r="AG237" s="225"/>
      <c r="AH237" s="226">
        <v>231</v>
      </c>
      <c r="AI237" s="222" t="s">
        <v>986</v>
      </c>
      <c r="AJ237" s="222" t="s">
        <v>924</v>
      </c>
      <c r="AK237" s="222" t="s">
        <v>367</v>
      </c>
      <c r="AL237" s="222" t="s">
        <v>661</v>
      </c>
      <c r="AM237" s="222" t="s">
        <v>32</v>
      </c>
      <c r="AN237" s="333">
        <v>24</v>
      </c>
      <c r="AO237" s="333">
        <v>16</v>
      </c>
      <c r="AP237" s="118">
        <v>0</v>
      </c>
      <c r="AQ237" s="118">
        <v>4</v>
      </c>
    </row>
    <row r="238" spans="12:43" ht="14.5">
      <c r="L238" s="218">
        <v>232</v>
      </c>
      <c r="M238" s="219" t="s">
        <v>988</v>
      </c>
      <c r="N238" s="219" t="s">
        <v>924</v>
      </c>
      <c r="O238" s="219" t="s">
        <v>367</v>
      </c>
      <c r="P238" s="219" t="s">
        <v>520</v>
      </c>
      <c r="Q238" s="219" t="s">
        <v>27</v>
      </c>
      <c r="R238" s="220">
        <v>7</v>
      </c>
      <c r="S238" s="220">
        <v>16</v>
      </c>
      <c r="T238" s="220">
        <v>0</v>
      </c>
      <c r="U238" s="220">
        <v>2</v>
      </c>
      <c r="V238" s="100"/>
      <c r="W238" s="221">
        <v>232</v>
      </c>
      <c r="X238" s="222" t="s">
        <v>987</v>
      </c>
      <c r="Y238" s="222" t="s">
        <v>924</v>
      </c>
      <c r="Z238" s="222" t="s">
        <v>367</v>
      </c>
      <c r="AA238" s="222" t="s">
        <v>32</v>
      </c>
      <c r="AB238" s="222" t="s">
        <v>32</v>
      </c>
      <c r="AC238" s="223">
        <v>34</v>
      </c>
      <c r="AD238" s="223">
        <v>24</v>
      </c>
      <c r="AE238" s="118" t="s">
        <v>26</v>
      </c>
      <c r="AF238" s="224">
        <v>2</v>
      </c>
      <c r="AG238" s="225"/>
      <c r="AH238" s="226">
        <v>232</v>
      </c>
      <c r="AI238" s="222" t="s">
        <v>987</v>
      </c>
      <c r="AJ238" s="222" t="s">
        <v>924</v>
      </c>
      <c r="AK238" s="222" t="s">
        <v>367</v>
      </c>
      <c r="AL238" s="222" t="s">
        <v>32</v>
      </c>
      <c r="AM238" s="222" t="s">
        <v>32</v>
      </c>
      <c r="AN238" s="333">
        <v>23</v>
      </c>
      <c r="AO238" s="333">
        <v>21</v>
      </c>
      <c r="AP238" s="118">
        <v>4</v>
      </c>
      <c r="AQ238" s="118">
        <v>2</v>
      </c>
    </row>
    <row r="239" spans="12:43" ht="14.5">
      <c r="L239" s="218">
        <v>233</v>
      </c>
      <c r="M239" s="219" t="s">
        <v>989</v>
      </c>
      <c r="N239" s="219" t="s">
        <v>924</v>
      </c>
      <c r="O239" s="219" t="s">
        <v>367</v>
      </c>
      <c r="P239" s="219" t="s">
        <v>616</v>
      </c>
      <c r="Q239" s="219" t="s">
        <v>28</v>
      </c>
      <c r="R239" s="220">
        <v>15</v>
      </c>
      <c r="S239" s="220">
        <v>25</v>
      </c>
      <c r="T239" s="220">
        <v>0</v>
      </c>
      <c r="U239" s="220">
        <v>3</v>
      </c>
      <c r="V239" s="100"/>
      <c r="W239" s="221">
        <v>233</v>
      </c>
      <c r="X239" s="222" t="s">
        <v>988</v>
      </c>
      <c r="Y239" s="222" t="s">
        <v>924</v>
      </c>
      <c r="Z239" s="222" t="s">
        <v>367</v>
      </c>
      <c r="AA239" s="222" t="s">
        <v>520</v>
      </c>
      <c r="AB239" s="222" t="s">
        <v>27</v>
      </c>
      <c r="AC239" s="223">
        <v>21</v>
      </c>
      <c r="AD239" s="223">
        <v>17</v>
      </c>
      <c r="AE239" s="118" t="s">
        <v>26</v>
      </c>
      <c r="AF239" s="224">
        <v>2</v>
      </c>
      <c r="AG239" s="225"/>
      <c r="AH239" s="226">
        <v>233</v>
      </c>
      <c r="AI239" s="222" t="s">
        <v>988</v>
      </c>
      <c r="AJ239" s="222" t="s">
        <v>924</v>
      </c>
      <c r="AK239" s="222" t="s">
        <v>367</v>
      </c>
      <c r="AL239" s="222" t="s">
        <v>520</v>
      </c>
      <c r="AM239" s="222" t="s">
        <v>27</v>
      </c>
      <c r="AN239" s="333">
        <v>18</v>
      </c>
      <c r="AO239" s="333">
        <v>28</v>
      </c>
      <c r="AP239" s="118">
        <v>1</v>
      </c>
      <c r="AQ239" s="118">
        <v>2</v>
      </c>
    </row>
    <row r="240" spans="12:43" ht="14.5">
      <c r="L240" s="218">
        <v>234</v>
      </c>
      <c r="M240" s="219" t="s">
        <v>990</v>
      </c>
      <c r="N240" s="219" t="s">
        <v>924</v>
      </c>
      <c r="O240" s="219" t="s">
        <v>367</v>
      </c>
      <c r="P240" s="219" t="s">
        <v>595</v>
      </c>
      <c r="Q240" s="219" t="s">
        <v>30</v>
      </c>
      <c r="R240" s="220">
        <v>27</v>
      </c>
      <c r="S240" s="220">
        <v>22</v>
      </c>
      <c r="T240" s="220">
        <v>0</v>
      </c>
      <c r="U240" s="220">
        <v>4</v>
      </c>
      <c r="V240" s="100"/>
      <c r="W240" s="221">
        <v>234</v>
      </c>
      <c r="X240" s="222" t="s">
        <v>989</v>
      </c>
      <c r="Y240" s="222" t="s">
        <v>924</v>
      </c>
      <c r="Z240" s="222" t="s">
        <v>367</v>
      </c>
      <c r="AA240" s="222" t="s">
        <v>616</v>
      </c>
      <c r="AB240" s="222" t="s">
        <v>28</v>
      </c>
      <c r="AC240" s="223">
        <v>11</v>
      </c>
      <c r="AD240" s="223">
        <v>12</v>
      </c>
      <c r="AE240" s="118" t="s">
        <v>26</v>
      </c>
      <c r="AF240" s="224">
        <v>3</v>
      </c>
      <c r="AG240" s="225"/>
      <c r="AH240" s="226">
        <v>234</v>
      </c>
      <c r="AI240" s="222" t="s">
        <v>989</v>
      </c>
      <c r="AJ240" s="222" t="s">
        <v>924</v>
      </c>
      <c r="AK240" s="222" t="s">
        <v>367</v>
      </c>
      <c r="AL240" s="222" t="s">
        <v>616</v>
      </c>
      <c r="AM240" s="222" t="s">
        <v>28</v>
      </c>
      <c r="AN240" s="333">
        <v>13</v>
      </c>
      <c r="AO240" s="333">
        <v>17</v>
      </c>
      <c r="AP240" s="118">
        <v>0</v>
      </c>
      <c r="AQ240" s="118">
        <v>2</v>
      </c>
    </row>
    <row r="241" spans="12:43" ht="14.5">
      <c r="L241" s="218">
        <v>235</v>
      </c>
      <c r="M241" s="219" t="s">
        <v>991</v>
      </c>
      <c r="N241" s="219" t="s">
        <v>924</v>
      </c>
      <c r="O241" s="219" t="s">
        <v>367</v>
      </c>
      <c r="P241" s="219" t="s">
        <v>599</v>
      </c>
      <c r="Q241" s="219" t="s">
        <v>30</v>
      </c>
      <c r="R241" s="220">
        <v>50</v>
      </c>
      <c r="S241" s="220">
        <v>41</v>
      </c>
      <c r="T241" s="220">
        <v>0</v>
      </c>
      <c r="U241" s="220">
        <v>6</v>
      </c>
      <c r="V241" s="100"/>
      <c r="W241" s="221">
        <v>235</v>
      </c>
      <c r="X241" s="222" t="s">
        <v>990</v>
      </c>
      <c r="Y241" s="222" t="s">
        <v>924</v>
      </c>
      <c r="Z241" s="222" t="s">
        <v>367</v>
      </c>
      <c r="AA241" s="222" t="s">
        <v>595</v>
      </c>
      <c r="AB241" s="222" t="s">
        <v>30</v>
      </c>
      <c r="AC241" s="223">
        <v>21</v>
      </c>
      <c r="AD241" s="223">
        <v>28</v>
      </c>
      <c r="AE241" s="118" t="s">
        <v>26</v>
      </c>
      <c r="AF241" s="224">
        <v>4</v>
      </c>
      <c r="AG241" s="225"/>
      <c r="AH241" s="226">
        <v>235</v>
      </c>
      <c r="AI241" s="222" t="s">
        <v>990</v>
      </c>
      <c r="AJ241" s="222" t="s">
        <v>924</v>
      </c>
      <c r="AK241" s="222" t="s">
        <v>367</v>
      </c>
      <c r="AL241" s="222" t="s">
        <v>595</v>
      </c>
      <c r="AM241" s="222" t="s">
        <v>30</v>
      </c>
      <c r="AN241" s="333">
        <v>16</v>
      </c>
      <c r="AO241" s="333">
        <v>18</v>
      </c>
      <c r="AP241" s="118">
        <v>0</v>
      </c>
      <c r="AQ241" s="118">
        <v>1</v>
      </c>
    </row>
    <row r="242" spans="12:43" ht="14.5">
      <c r="L242" s="218">
        <v>236</v>
      </c>
      <c r="M242" s="219" t="s">
        <v>992</v>
      </c>
      <c r="N242" s="219" t="s">
        <v>924</v>
      </c>
      <c r="O242" s="219" t="s">
        <v>367</v>
      </c>
      <c r="P242" s="219" t="s">
        <v>530</v>
      </c>
      <c r="Q242" s="219" t="s">
        <v>27</v>
      </c>
      <c r="R242" s="220">
        <v>23</v>
      </c>
      <c r="S242" s="220">
        <v>23</v>
      </c>
      <c r="T242" s="220">
        <v>0</v>
      </c>
      <c r="U242" s="220">
        <v>3</v>
      </c>
      <c r="V242" s="100"/>
      <c r="W242" s="221">
        <v>236</v>
      </c>
      <c r="X242" s="222" t="s">
        <v>991</v>
      </c>
      <c r="Y242" s="222" t="s">
        <v>924</v>
      </c>
      <c r="Z242" s="222" t="s">
        <v>367</v>
      </c>
      <c r="AA242" s="222" t="s">
        <v>599</v>
      </c>
      <c r="AB242" s="222" t="s">
        <v>30</v>
      </c>
      <c r="AC242" s="223">
        <v>24</v>
      </c>
      <c r="AD242" s="223">
        <v>31</v>
      </c>
      <c r="AE242" s="118" t="s">
        <v>26</v>
      </c>
      <c r="AF242" s="224">
        <v>6</v>
      </c>
      <c r="AG242" s="225"/>
      <c r="AH242" s="226">
        <v>236</v>
      </c>
      <c r="AI242" s="222" t="s">
        <v>991</v>
      </c>
      <c r="AJ242" s="222" t="s">
        <v>924</v>
      </c>
      <c r="AK242" s="222" t="s">
        <v>367</v>
      </c>
      <c r="AL242" s="222" t="s">
        <v>599</v>
      </c>
      <c r="AM242" s="222" t="s">
        <v>30</v>
      </c>
      <c r="AN242" s="333">
        <v>18</v>
      </c>
      <c r="AO242" s="333">
        <v>25</v>
      </c>
      <c r="AP242" s="118">
        <v>1</v>
      </c>
      <c r="AQ242" s="118">
        <v>2</v>
      </c>
    </row>
    <row r="243" spans="12:43" ht="14.5">
      <c r="L243" s="218">
        <v>237</v>
      </c>
      <c r="M243" s="219" t="s">
        <v>993</v>
      </c>
      <c r="N243" s="219" t="s">
        <v>924</v>
      </c>
      <c r="O243" s="219" t="s">
        <v>367</v>
      </c>
      <c r="P243" s="219" t="s">
        <v>614</v>
      </c>
      <c r="Q243" s="219" t="s">
        <v>35</v>
      </c>
      <c r="R243" s="220">
        <v>14</v>
      </c>
      <c r="S243" s="220">
        <v>13</v>
      </c>
      <c r="T243" s="220">
        <v>0</v>
      </c>
      <c r="U243" s="220">
        <v>4</v>
      </c>
      <c r="V243" s="100"/>
      <c r="W243" s="221">
        <v>237</v>
      </c>
      <c r="X243" s="222" t="s">
        <v>992</v>
      </c>
      <c r="Y243" s="222" t="s">
        <v>924</v>
      </c>
      <c r="Z243" s="222" t="s">
        <v>367</v>
      </c>
      <c r="AA243" s="222" t="s">
        <v>530</v>
      </c>
      <c r="AB243" s="222" t="s">
        <v>27</v>
      </c>
      <c r="AC243" s="223">
        <v>46</v>
      </c>
      <c r="AD243" s="223">
        <v>35</v>
      </c>
      <c r="AE243" s="118" t="s">
        <v>26</v>
      </c>
      <c r="AF243" s="224">
        <v>3</v>
      </c>
      <c r="AG243" s="225"/>
      <c r="AH243" s="226">
        <v>237</v>
      </c>
      <c r="AI243" s="222" t="s">
        <v>992</v>
      </c>
      <c r="AJ243" s="222" t="s">
        <v>924</v>
      </c>
      <c r="AK243" s="222" t="s">
        <v>367</v>
      </c>
      <c r="AL243" s="222" t="s">
        <v>530</v>
      </c>
      <c r="AM243" s="222" t="s">
        <v>27</v>
      </c>
      <c r="AN243" s="333">
        <v>37</v>
      </c>
      <c r="AO243" s="333">
        <v>40</v>
      </c>
      <c r="AP243" s="118">
        <v>0</v>
      </c>
      <c r="AQ243" s="118">
        <v>5</v>
      </c>
    </row>
    <row r="244" spans="12:43" ht="14.5">
      <c r="L244" s="218">
        <v>238</v>
      </c>
      <c r="M244" s="219" t="s">
        <v>994</v>
      </c>
      <c r="N244" s="219" t="s">
        <v>924</v>
      </c>
      <c r="O244" s="219" t="s">
        <v>367</v>
      </c>
      <c r="P244" s="219" t="s">
        <v>552</v>
      </c>
      <c r="Q244" s="219" t="s">
        <v>29</v>
      </c>
      <c r="R244" s="220">
        <v>0</v>
      </c>
      <c r="S244" s="220">
        <v>16</v>
      </c>
      <c r="T244" s="220">
        <v>0</v>
      </c>
      <c r="U244" s="220">
        <v>2</v>
      </c>
      <c r="V244" s="100"/>
      <c r="W244" s="221">
        <v>238</v>
      </c>
      <c r="X244" s="222" t="s">
        <v>993</v>
      </c>
      <c r="Y244" s="222" t="s">
        <v>924</v>
      </c>
      <c r="Z244" s="222" t="s">
        <v>367</v>
      </c>
      <c r="AA244" s="222" t="s">
        <v>614</v>
      </c>
      <c r="AB244" s="222" t="s">
        <v>35</v>
      </c>
      <c r="AC244" s="223">
        <v>13</v>
      </c>
      <c r="AD244" s="223">
        <v>19</v>
      </c>
      <c r="AE244" s="118" t="s">
        <v>26</v>
      </c>
      <c r="AF244" s="224">
        <v>4</v>
      </c>
      <c r="AG244" s="225"/>
      <c r="AH244" s="226">
        <v>238</v>
      </c>
      <c r="AI244" s="222" t="s">
        <v>993</v>
      </c>
      <c r="AJ244" s="222" t="s">
        <v>924</v>
      </c>
      <c r="AK244" s="222" t="s">
        <v>367</v>
      </c>
      <c r="AL244" s="222" t="s">
        <v>614</v>
      </c>
      <c r="AM244" s="222" t="s">
        <v>35</v>
      </c>
      <c r="AN244" s="333">
        <v>15</v>
      </c>
      <c r="AO244" s="333">
        <v>30</v>
      </c>
      <c r="AP244" s="118">
        <v>0</v>
      </c>
      <c r="AQ244" s="118">
        <v>4</v>
      </c>
    </row>
    <row r="245" spans="12:43" ht="14.5">
      <c r="L245" s="218">
        <v>239</v>
      </c>
      <c r="M245" s="219" t="s">
        <v>995</v>
      </c>
      <c r="N245" s="219" t="s">
        <v>924</v>
      </c>
      <c r="O245" s="219" t="s">
        <v>367</v>
      </c>
      <c r="P245" s="219" t="s">
        <v>665</v>
      </c>
      <c r="Q245" s="219" t="s">
        <v>29</v>
      </c>
      <c r="R245" s="220">
        <v>21</v>
      </c>
      <c r="S245" s="220">
        <v>20</v>
      </c>
      <c r="T245" s="220">
        <v>0</v>
      </c>
      <c r="U245" s="220">
        <v>3</v>
      </c>
      <c r="V245" s="100"/>
      <c r="W245" s="221">
        <v>239</v>
      </c>
      <c r="X245" s="222" t="s">
        <v>994</v>
      </c>
      <c r="Y245" s="222" t="s">
        <v>924</v>
      </c>
      <c r="Z245" s="222" t="s">
        <v>367</v>
      </c>
      <c r="AA245" s="222" t="s">
        <v>552</v>
      </c>
      <c r="AB245" s="222" t="s">
        <v>29</v>
      </c>
      <c r="AC245" s="223">
        <v>9</v>
      </c>
      <c r="AD245" s="223">
        <v>8</v>
      </c>
      <c r="AE245" s="118" t="s">
        <v>26</v>
      </c>
      <c r="AF245" s="224">
        <v>2</v>
      </c>
      <c r="AG245" s="225"/>
      <c r="AH245" s="226">
        <v>239</v>
      </c>
      <c r="AI245" s="222" t="s">
        <v>994</v>
      </c>
      <c r="AJ245" s="222" t="s">
        <v>924</v>
      </c>
      <c r="AK245" s="222" t="s">
        <v>367</v>
      </c>
      <c r="AL245" s="222" t="s">
        <v>552</v>
      </c>
      <c r="AM245" s="222" t="s">
        <v>29</v>
      </c>
      <c r="AN245" s="333">
        <v>6</v>
      </c>
      <c r="AO245" s="333">
        <v>7</v>
      </c>
      <c r="AP245" s="118">
        <v>1</v>
      </c>
      <c r="AQ245" s="118">
        <v>1</v>
      </c>
    </row>
    <row r="246" spans="12:43" ht="14.5">
      <c r="L246" s="218">
        <v>240</v>
      </c>
      <c r="M246" s="219" t="s">
        <v>951</v>
      </c>
      <c r="N246" s="219" t="s">
        <v>924</v>
      </c>
      <c r="O246" s="219" t="s">
        <v>367</v>
      </c>
      <c r="P246" s="219" t="s">
        <v>675</v>
      </c>
      <c r="Q246" s="219" t="s">
        <v>32</v>
      </c>
      <c r="R246" s="220">
        <v>19</v>
      </c>
      <c r="S246" s="220">
        <v>42</v>
      </c>
      <c r="T246" s="220">
        <v>1</v>
      </c>
      <c r="U246" s="220">
        <v>4</v>
      </c>
      <c r="V246" s="100"/>
      <c r="W246" s="221">
        <v>240</v>
      </c>
      <c r="X246" s="222" t="s">
        <v>995</v>
      </c>
      <c r="Y246" s="222" t="s">
        <v>924</v>
      </c>
      <c r="Z246" s="222" t="s">
        <v>367</v>
      </c>
      <c r="AA246" s="222" t="s">
        <v>665</v>
      </c>
      <c r="AB246" s="222" t="s">
        <v>29</v>
      </c>
      <c r="AC246" s="223">
        <v>25</v>
      </c>
      <c r="AD246" s="223">
        <v>23</v>
      </c>
      <c r="AE246" s="118" t="s">
        <v>26</v>
      </c>
      <c r="AF246" s="224">
        <v>3</v>
      </c>
      <c r="AG246" s="225"/>
      <c r="AH246" s="226">
        <v>240</v>
      </c>
      <c r="AI246" s="222" t="s">
        <v>995</v>
      </c>
      <c r="AJ246" s="222" t="s">
        <v>924</v>
      </c>
      <c r="AK246" s="222" t="s">
        <v>367</v>
      </c>
      <c r="AL246" s="222" t="s">
        <v>665</v>
      </c>
      <c r="AM246" s="222" t="s">
        <v>29</v>
      </c>
      <c r="AN246" s="333">
        <v>27</v>
      </c>
      <c r="AO246" s="333">
        <v>22</v>
      </c>
      <c r="AP246" s="118">
        <v>0</v>
      </c>
      <c r="AQ246" s="118">
        <v>3</v>
      </c>
    </row>
    <row r="247" spans="12:43" ht="14.5">
      <c r="L247" s="218">
        <v>241</v>
      </c>
      <c r="M247" s="219" t="s">
        <v>996</v>
      </c>
      <c r="N247" s="219" t="s">
        <v>924</v>
      </c>
      <c r="O247" s="219" t="s">
        <v>367</v>
      </c>
      <c r="P247" s="219" t="s">
        <v>483</v>
      </c>
      <c r="Q247" s="219" t="s">
        <v>32</v>
      </c>
      <c r="R247" s="220">
        <v>25</v>
      </c>
      <c r="S247" s="220">
        <v>52</v>
      </c>
      <c r="T247" s="220">
        <v>0</v>
      </c>
      <c r="U247" s="220">
        <v>3</v>
      </c>
      <c r="V247" s="100"/>
      <c r="W247" s="221">
        <v>241</v>
      </c>
      <c r="X247" s="222" t="s">
        <v>951</v>
      </c>
      <c r="Y247" s="222" t="s">
        <v>924</v>
      </c>
      <c r="Z247" s="222" t="s">
        <v>367</v>
      </c>
      <c r="AA247" s="222" t="s">
        <v>675</v>
      </c>
      <c r="AB247" s="222" t="s">
        <v>32</v>
      </c>
      <c r="AC247" s="223">
        <v>23</v>
      </c>
      <c r="AD247" s="223">
        <v>18</v>
      </c>
      <c r="AE247" s="118">
        <v>1</v>
      </c>
      <c r="AF247" s="224">
        <v>4</v>
      </c>
      <c r="AG247" s="225"/>
      <c r="AH247" s="226">
        <v>241</v>
      </c>
      <c r="AI247" s="222" t="s">
        <v>951</v>
      </c>
      <c r="AJ247" s="222" t="s">
        <v>924</v>
      </c>
      <c r="AK247" s="222" t="s">
        <v>367</v>
      </c>
      <c r="AL247" s="222" t="s">
        <v>675</v>
      </c>
      <c r="AM247" s="222" t="s">
        <v>32</v>
      </c>
      <c r="AN247" s="333">
        <v>20</v>
      </c>
      <c r="AO247" s="333">
        <v>17</v>
      </c>
      <c r="AP247" s="118">
        <v>1</v>
      </c>
      <c r="AQ247" s="118">
        <v>3</v>
      </c>
    </row>
    <row r="248" spans="12:43" ht="14.5">
      <c r="L248" s="218">
        <v>242</v>
      </c>
      <c r="M248" s="219" t="s">
        <v>997</v>
      </c>
      <c r="N248" s="219" t="s">
        <v>924</v>
      </c>
      <c r="O248" s="219" t="s">
        <v>367</v>
      </c>
      <c r="P248" s="219" t="s">
        <v>672</v>
      </c>
      <c r="Q248" s="219" t="s">
        <v>32</v>
      </c>
      <c r="R248" s="220">
        <v>26</v>
      </c>
      <c r="S248" s="220">
        <v>55</v>
      </c>
      <c r="T248" s="220">
        <v>0</v>
      </c>
      <c r="U248" s="220">
        <v>5</v>
      </c>
      <c r="V248" s="100"/>
      <c r="W248" s="221">
        <v>242</v>
      </c>
      <c r="X248" s="222" t="s">
        <v>996</v>
      </c>
      <c r="Y248" s="222" t="s">
        <v>924</v>
      </c>
      <c r="Z248" s="222" t="s">
        <v>367</v>
      </c>
      <c r="AA248" s="222" t="s">
        <v>483</v>
      </c>
      <c r="AB248" s="222" t="s">
        <v>32</v>
      </c>
      <c r="AC248" s="223">
        <v>21</v>
      </c>
      <c r="AD248" s="223">
        <v>26</v>
      </c>
      <c r="AE248" s="118" t="s">
        <v>26</v>
      </c>
      <c r="AF248" s="224">
        <v>3</v>
      </c>
      <c r="AG248" s="225"/>
      <c r="AH248" s="226">
        <v>242</v>
      </c>
      <c r="AI248" s="222" t="s">
        <v>996</v>
      </c>
      <c r="AJ248" s="222" t="s">
        <v>924</v>
      </c>
      <c r="AK248" s="222" t="s">
        <v>367</v>
      </c>
      <c r="AL248" s="222" t="s">
        <v>483</v>
      </c>
      <c r="AM248" s="222" t="s">
        <v>32</v>
      </c>
      <c r="AN248" s="333">
        <v>19</v>
      </c>
      <c r="AO248" s="333">
        <v>16</v>
      </c>
      <c r="AP248" s="118">
        <v>1</v>
      </c>
      <c r="AQ248" s="118">
        <v>2</v>
      </c>
    </row>
    <row r="249" spans="12:43" ht="14.5">
      <c r="L249" s="218">
        <v>243</v>
      </c>
      <c r="M249" s="219" t="s">
        <v>998</v>
      </c>
      <c r="N249" s="219" t="s">
        <v>924</v>
      </c>
      <c r="O249" s="219" t="s">
        <v>367</v>
      </c>
      <c r="P249" s="219" t="s">
        <v>999</v>
      </c>
      <c r="Q249" s="219" t="s">
        <v>40</v>
      </c>
      <c r="R249" s="220">
        <v>43</v>
      </c>
      <c r="S249" s="220">
        <v>33</v>
      </c>
      <c r="T249" s="220">
        <v>0</v>
      </c>
      <c r="U249" s="220">
        <v>5</v>
      </c>
      <c r="V249" s="100"/>
      <c r="W249" s="221">
        <v>243</v>
      </c>
      <c r="X249" s="222" t="s">
        <v>997</v>
      </c>
      <c r="Y249" s="222" t="s">
        <v>924</v>
      </c>
      <c r="Z249" s="222" t="s">
        <v>367</v>
      </c>
      <c r="AA249" s="222" t="s">
        <v>672</v>
      </c>
      <c r="AB249" s="222" t="s">
        <v>32</v>
      </c>
      <c r="AC249" s="223">
        <v>12</v>
      </c>
      <c r="AD249" s="223">
        <v>31</v>
      </c>
      <c r="AE249" s="118" t="s">
        <v>26</v>
      </c>
      <c r="AF249" s="224">
        <v>5</v>
      </c>
      <c r="AG249" s="225"/>
      <c r="AH249" s="226">
        <v>243</v>
      </c>
      <c r="AI249" s="222" t="s">
        <v>997</v>
      </c>
      <c r="AJ249" s="222" t="s">
        <v>924</v>
      </c>
      <c r="AK249" s="222" t="s">
        <v>367</v>
      </c>
      <c r="AL249" s="222" t="s">
        <v>672</v>
      </c>
      <c r="AM249" s="222" t="s">
        <v>32</v>
      </c>
      <c r="AN249" s="333">
        <v>30</v>
      </c>
      <c r="AO249" s="333">
        <v>26</v>
      </c>
      <c r="AP249" s="118">
        <v>1</v>
      </c>
      <c r="AQ249" s="118">
        <v>5</v>
      </c>
    </row>
    <row r="250" spans="12:43" ht="14.5">
      <c r="L250" s="218">
        <v>244</v>
      </c>
      <c r="M250" s="219" t="s">
        <v>1000</v>
      </c>
      <c r="N250" s="219" t="s">
        <v>924</v>
      </c>
      <c r="O250" s="219" t="s">
        <v>367</v>
      </c>
      <c r="P250" s="219" t="s">
        <v>771</v>
      </c>
      <c r="Q250" s="219" t="s">
        <v>35</v>
      </c>
      <c r="R250" s="220">
        <v>22</v>
      </c>
      <c r="S250" s="220">
        <v>20</v>
      </c>
      <c r="T250" s="220">
        <v>0</v>
      </c>
      <c r="U250" s="220">
        <v>3</v>
      </c>
      <c r="V250" s="100"/>
      <c r="W250" s="221">
        <v>244</v>
      </c>
      <c r="X250" s="222" t="s">
        <v>998</v>
      </c>
      <c r="Y250" s="222" t="s">
        <v>924</v>
      </c>
      <c r="Z250" s="222" t="s">
        <v>367</v>
      </c>
      <c r="AA250" s="222" t="s">
        <v>999</v>
      </c>
      <c r="AB250" s="222" t="s">
        <v>40</v>
      </c>
      <c r="AC250" s="223">
        <v>43</v>
      </c>
      <c r="AD250" s="223">
        <v>39</v>
      </c>
      <c r="AE250" s="118" t="s">
        <v>26</v>
      </c>
      <c r="AF250" s="224">
        <v>5</v>
      </c>
      <c r="AG250" s="225"/>
      <c r="AH250" s="226">
        <v>244</v>
      </c>
      <c r="AI250" s="222" t="s">
        <v>998</v>
      </c>
      <c r="AJ250" s="222" t="s">
        <v>924</v>
      </c>
      <c r="AK250" s="222" t="s">
        <v>367</v>
      </c>
      <c r="AL250" s="222" t="s">
        <v>999</v>
      </c>
      <c r="AM250" s="222" t="s">
        <v>40</v>
      </c>
      <c r="AN250" s="333">
        <v>61</v>
      </c>
      <c r="AO250" s="333">
        <v>48</v>
      </c>
      <c r="AP250" s="118">
        <v>0</v>
      </c>
      <c r="AQ250" s="118">
        <v>3</v>
      </c>
    </row>
    <row r="251" spans="12:43" ht="14.5">
      <c r="L251" s="218">
        <v>245</v>
      </c>
      <c r="M251" s="219" t="s">
        <v>1001</v>
      </c>
      <c r="N251" s="219" t="s">
        <v>924</v>
      </c>
      <c r="O251" s="219" t="s">
        <v>367</v>
      </c>
      <c r="P251" s="219" t="s">
        <v>604</v>
      </c>
      <c r="Q251" s="219" t="s">
        <v>36</v>
      </c>
      <c r="R251" s="220">
        <v>60</v>
      </c>
      <c r="S251" s="220">
        <v>74</v>
      </c>
      <c r="T251" s="220">
        <v>0</v>
      </c>
      <c r="U251" s="220">
        <v>5</v>
      </c>
      <c r="V251" s="100"/>
      <c r="W251" s="221">
        <v>245</v>
      </c>
      <c r="X251" s="222" t="s">
        <v>1000</v>
      </c>
      <c r="Y251" s="222" t="s">
        <v>924</v>
      </c>
      <c r="Z251" s="222" t="s">
        <v>367</v>
      </c>
      <c r="AA251" s="222" t="s">
        <v>771</v>
      </c>
      <c r="AB251" s="222" t="s">
        <v>35</v>
      </c>
      <c r="AC251" s="223">
        <v>17</v>
      </c>
      <c r="AD251" s="223">
        <v>19</v>
      </c>
      <c r="AE251" s="118" t="s">
        <v>26</v>
      </c>
      <c r="AF251" s="224">
        <v>3</v>
      </c>
      <c r="AG251" s="225"/>
      <c r="AH251" s="226">
        <v>245</v>
      </c>
      <c r="AI251" s="222" t="s">
        <v>1000</v>
      </c>
      <c r="AJ251" s="222" t="s">
        <v>924</v>
      </c>
      <c r="AK251" s="222" t="s">
        <v>367</v>
      </c>
      <c r="AL251" s="222" t="s">
        <v>771</v>
      </c>
      <c r="AM251" s="222" t="s">
        <v>35</v>
      </c>
      <c r="AN251" s="333">
        <v>23</v>
      </c>
      <c r="AO251" s="333">
        <v>14</v>
      </c>
      <c r="AP251" s="118">
        <v>0</v>
      </c>
      <c r="AQ251" s="118">
        <v>3</v>
      </c>
    </row>
    <row r="252" spans="12:43" ht="14.5">
      <c r="L252" s="218">
        <v>246</v>
      </c>
      <c r="M252" s="219" t="s">
        <v>1002</v>
      </c>
      <c r="N252" s="219" t="s">
        <v>924</v>
      </c>
      <c r="O252" s="219" t="s">
        <v>367</v>
      </c>
      <c r="P252" s="219" t="s">
        <v>769</v>
      </c>
      <c r="Q252" s="219" t="s">
        <v>31</v>
      </c>
      <c r="R252" s="220">
        <v>10</v>
      </c>
      <c r="S252" s="220">
        <v>13</v>
      </c>
      <c r="T252" s="220">
        <v>0</v>
      </c>
      <c r="U252" s="220">
        <v>2</v>
      </c>
      <c r="V252" s="100"/>
      <c r="W252" s="221">
        <v>246</v>
      </c>
      <c r="X252" s="222" t="s">
        <v>1001</v>
      </c>
      <c r="Y252" s="222" t="s">
        <v>924</v>
      </c>
      <c r="Z252" s="222" t="s">
        <v>367</v>
      </c>
      <c r="AA252" s="222" t="s">
        <v>604</v>
      </c>
      <c r="AB252" s="222" t="s">
        <v>36</v>
      </c>
      <c r="AC252" s="223">
        <v>57</v>
      </c>
      <c r="AD252" s="223">
        <v>68</v>
      </c>
      <c r="AE252" s="118" t="s">
        <v>26</v>
      </c>
      <c r="AF252" s="224">
        <v>5</v>
      </c>
      <c r="AG252" s="225"/>
      <c r="AH252" s="226">
        <v>246</v>
      </c>
      <c r="AI252" s="222" t="s">
        <v>1001</v>
      </c>
      <c r="AJ252" s="222" t="s">
        <v>924</v>
      </c>
      <c r="AK252" s="222" t="s">
        <v>367</v>
      </c>
      <c r="AL252" s="222" t="s">
        <v>604</v>
      </c>
      <c r="AM252" s="222" t="s">
        <v>36</v>
      </c>
      <c r="AN252" s="333">
        <v>81</v>
      </c>
      <c r="AO252" s="333">
        <v>77</v>
      </c>
      <c r="AP252" s="118">
        <v>0</v>
      </c>
      <c r="AQ252" s="118">
        <v>4</v>
      </c>
    </row>
    <row r="253" spans="12:43" ht="14.5">
      <c r="L253" s="218">
        <v>247</v>
      </c>
      <c r="M253" s="219" t="s">
        <v>1003</v>
      </c>
      <c r="N253" s="219" t="s">
        <v>924</v>
      </c>
      <c r="O253" s="219" t="s">
        <v>367</v>
      </c>
      <c r="P253" s="219" t="s">
        <v>509</v>
      </c>
      <c r="Q253" s="219" t="s">
        <v>27</v>
      </c>
      <c r="R253" s="220">
        <v>29</v>
      </c>
      <c r="S253" s="220">
        <v>17</v>
      </c>
      <c r="T253" s="220">
        <v>0</v>
      </c>
      <c r="U253" s="220">
        <v>3</v>
      </c>
      <c r="V253" s="100"/>
      <c r="W253" s="221">
        <v>247</v>
      </c>
      <c r="X253" s="222" t="s">
        <v>1002</v>
      </c>
      <c r="Y253" s="222" t="s">
        <v>924</v>
      </c>
      <c r="Z253" s="222" t="s">
        <v>367</v>
      </c>
      <c r="AA253" s="222" t="s">
        <v>769</v>
      </c>
      <c r="AB253" s="222" t="s">
        <v>31</v>
      </c>
      <c r="AC253" s="223">
        <v>7</v>
      </c>
      <c r="AD253" s="223">
        <v>12</v>
      </c>
      <c r="AE253" s="118" t="s">
        <v>26</v>
      </c>
      <c r="AF253" s="224">
        <v>2</v>
      </c>
      <c r="AG253" s="225"/>
      <c r="AH253" s="226">
        <v>247</v>
      </c>
      <c r="AI253" s="222" t="s">
        <v>1002</v>
      </c>
      <c r="AJ253" s="222" t="s">
        <v>924</v>
      </c>
      <c r="AK253" s="222" t="s">
        <v>367</v>
      </c>
      <c r="AL253" s="222" t="s">
        <v>769</v>
      </c>
      <c r="AM253" s="222" t="s">
        <v>31</v>
      </c>
      <c r="AN253" s="333">
        <v>8</v>
      </c>
      <c r="AO253" s="333">
        <v>8</v>
      </c>
      <c r="AP253" s="118">
        <v>0</v>
      </c>
      <c r="AQ253" s="118">
        <v>1</v>
      </c>
    </row>
    <row r="254" spans="12:43" ht="14.5">
      <c r="L254" s="218">
        <v>248</v>
      </c>
      <c r="M254" s="219" t="s">
        <v>1004</v>
      </c>
      <c r="N254" s="219" t="s">
        <v>924</v>
      </c>
      <c r="O254" s="219" t="s">
        <v>367</v>
      </c>
      <c r="P254" s="219" t="s">
        <v>520</v>
      </c>
      <c r="Q254" s="219" t="s">
        <v>27</v>
      </c>
      <c r="R254" s="220">
        <v>20</v>
      </c>
      <c r="S254" s="220">
        <v>16</v>
      </c>
      <c r="T254" s="220">
        <v>0</v>
      </c>
      <c r="U254" s="220">
        <v>3</v>
      </c>
      <c r="V254" s="100"/>
      <c r="W254" s="221">
        <v>248</v>
      </c>
      <c r="X254" s="222" t="s">
        <v>1003</v>
      </c>
      <c r="Y254" s="222" t="s">
        <v>924</v>
      </c>
      <c r="Z254" s="222" t="s">
        <v>367</v>
      </c>
      <c r="AA254" s="222" t="s">
        <v>509</v>
      </c>
      <c r="AB254" s="222" t="s">
        <v>27</v>
      </c>
      <c r="AC254" s="223">
        <v>26</v>
      </c>
      <c r="AD254" s="223">
        <v>20</v>
      </c>
      <c r="AE254" s="118" t="s">
        <v>26</v>
      </c>
      <c r="AF254" s="224">
        <v>3</v>
      </c>
      <c r="AG254" s="225"/>
      <c r="AH254" s="226">
        <v>248</v>
      </c>
      <c r="AI254" s="222" t="s">
        <v>1003</v>
      </c>
      <c r="AJ254" s="222" t="s">
        <v>924</v>
      </c>
      <c r="AK254" s="222" t="s">
        <v>367</v>
      </c>
      <c r="AL254" s="222" t="s">
        <v>509</v>
      </c>
      <c r="AM254" s="222" t="s">
        <v>27</v>
      </c>
      <c r="AN254" s="333">
        <v>20</v>
      </c>
      <c r="AO254" s="333">
        <v>18</v>
      </c>
      <c r="AP254" s="118">
        <v>1</v>
      </c>
      <c r="AQ254" s="118">
        <v>2</v>
      </c>
    </row>
    <row r="255" spans="12:43" ht="14.5">
      <c r="L255" s="218">
        <v>249</v>
      </c>
      <c r="M255" s="219" t="s">
        <v>974</v>
      </c>
      <c r="N255" s="219" t="s">
        <v>924</v>
      </c>
      <c r="O255" s="219" t="s">
        <v>367</v>
      </c>
      <c r="P255" s="219" t="s">
        <v>514</v>
      </c>
      <c r="Q255" s="219" t="s">
        <v>27</v>
      </c>
      <c r="R255" s="220">
        <v>16</v>
      </c>
      <c r="S255" s="220">
        <v>18</v>
      </c>
      <c r="T255" s="220">
        <v>0</v>
      </c>
      <c r="U255" s="220">
        <v>3</v>
      </c>
      <c r="V255" s="100"/>
      <c r="W255" s="221">
        <v>249</v>
      </c>
      <c r="X255" s="222" t="s">
        <v>1004</v>
      </c>
      <c r="Y255" s="222" t="s">
        <v>924</v>
      </c>
      <c r="Z255" s="222" t="s">
        <v>367</v>
      </c>
      <c r="AA255" s="222" t="s">
        <v>520</v>
      </c>
      <c r="AB255" s="222" t="s">
        <v>27</v>
      </c>
      <c r="AC255" s="223">
        <v>22</v>
      </c>
      <c r="AD255" s="223">
        <v>24</v>
      </c>
      <c r="AE255" s="118" t="s">
        <v>26</v>
      </c>
      <c r="AF255" s="224">
        <v>3</v>
      </c>
      <c r="AG255" s="225"/>
      <c r="AH255" s="226">
        <v>249</v>
      </c>
      <c r="AI255" s="222" t="s">
        <v>1004</v>
      </c>
      <c r="AJ255" s="222" t="s">
        <v>924</v>
      </c>
      <c r="AK255" s="222" t="s">
        <v>367</v>
      </c>
      <c r="AL255" s="222" t="s">
        <v>520</v>
      </c>
      <c r="AM255" s="222" t="s">
        <v>27</v>
      </c>
      <c r="AN255" s="333">
        <v>27</v>
      </c>
      <c r="AO255" s="333">
        <v>23</v>
      </c>
      <c r="AP255" s="118">
        <v>0</v>
      </c>
      <c r="AQ255" s="118">
        <v>3</v>
      </c>
    </row>
    <row r="256" spans="12:43" ht="14.5">
      <c r="L256" s="218">
        <v>250</v>
      </c>
      <c r="M256" s="219" t="s">
        <v>1005</v>
      </c>
      <c r="N256" s="219" t="s">
        <v>924</v>
      </c>
      <c r="O256" s="219" t="s">
        <v>367</v>
      </c>
      <c r="P256" s="219" t="s">
        <v>524</v>
      </c>
      <c r="Q256" s="219" t="s">
        <v>27</v>
      </c>
      <c r="R256" s="220">
        <v>32</v>
      </c>
      <c r="S256" s="220">
        <v>45</v>
      </c>
      <c r="T256" s="220">
        <v>0</v>
      </c>
      <c r="U256" s="220">
        <v>4</v>
      </c>
      <c r="V256" s="100"/>
      <c r="W256" s="221">
        <v>250</v>
      </c>
      <c r="X256" s="222" t="s">
        <v>974</v>
      </c>
      <c r="Y256" s="222" t="s">
        <v>924</v>
      </c>
      <c r="Z256" s="222" t="s">
        <v>367</v>
      </c>
      <c r="AA256" s="222" t="s">
        <v>514</v>
      </c>
      <c r="AB256" s="222" t="s">
        <v>27</v>
      </c>
      <c r="AC256" s="223">
        <v>20</v>
      </c>
      <c r="AD256" s="223">
        <v>15</v>
      </c>
      <c r="AE256" s="118" t="s">
        <v>26</v>
      </c>
      <c r="AF256" s="224">
        <v>3</v>
      </c>
      <c r="AG256" s="225"/>
      <c r="AH256" s="226">
        <v>250</v>
      </c>
      <c r="AI256" s="222" t="s">
        <v>974</v>
      </c>
      <c r="AJ256" s="222" t="s">
        <v>924</v>
      </c>
      <c r="AK256" s="222" t="s">
        <v>367</v>
      </c>
      <c r="AL256" s="222" t="s">
        <v>514</v>
      </c>
      <c r="AM256" s="222" t="s">
        <v>27</v>
      </c>
      <c r="AN256" s="333">
        <v>24</v>
      </c>
      <c r="AO256" s="333">
        <v>16</v>
      </c>
      <c r="AP256" s="118">
        <v>0</v>
      </c>
      <c r="AQ256" s="118">
        <v>3</v>
      </c>
    </row>
    <row r="257" spans="12:43" ht="14.5">
      <c r="L257" s="218">
        <v>251</v>
      </c>
      <c r="M257" s="219" t="s">
        <v>1006</v>
      </c>
      <c r="N257" s="219" t="s">
        <v>924</v>
      </c>
      <c r="O257" s="219" t="s">
        <v>367</v>
      </c>
      <c r="P257" s="219" t="s">
        <v>1007</v>
      </c>
      <c r="Q257" s="219" t="s">
        <v>29</v>
      </c>
      <c r="R257" s="220">
        <v>28</v>
      </c>
      <c r="S257" s="220">
        <v>23</v>
      </c>
      <c r="T257" s="220">
        <v>0</v>
      </c>
      <c r="U257" s="220">
        <v>4</v>
      </c>
      <c r="V257" s="100"/>
      <c r="W257" s="221">
        <v>251</v>
      </c>
      <c r="X257" s="222" t="s">
        <v>1005</v>
      </c>
      <c r="Y257" s="222" t="s">
        <v>924</v>
      </c>
      <c r="Z257" s="222" t="s">
        <v>367</v>
      </c>
      <c r="AA257" s="222" t="s">
        <v>524</v>
      </c>
      <c r="AB257" s="222" t="s">
        <v>27</v>
      </c>
      <c r="AC257" s="223">
        <v>35</v>
      </c>
      <c r="AD257" s="223">
        <v>32</v>
      </c>
      <c r="AE257" s="118" t="s">
        <v>26</v>
      </c>
      <c r="AF257" s="224">
        <v>4</v>
      </c>
      <c r="AG257" s="225"/>
      <c r="AH257" s="226">
        <v>251</v>
      </c>
      <c r="AI257" s="222" t="s">
        <v>1005</v>
      </c>
      <c r="AJ257" s="222" t="s">
        <v>924</v>
      </c>
      <c r="AK257" s="222" t="s">
        <v>367</v>
      </c>
      <c r="AL257" s="222" t="s">
        <v>524</v>
      </c>
      <c r="AM257" s="222" t="s">
        <v>27</v>
      </c>
      <c r="AN257" s="333">
        <v>49</v>
      </c>
      <c r="AO257" s="333">
        <v>41</v>
      </c>
      <c r="AP257" s="118">
        <v>0</v>
      </c>
      <c r="AQ257" s="118">
        <v>3</v>
      </c>
    </row>
    <row r="258" spans="12:43" ht="14.5">
      <c r="L258" s="218">
        <v>252</v>
      </c>
      <c r="M258" s="219" t="s">
        <v>1008</v>
      </c>
      <c r="N258" s="219" t="s">
        <v>924</v>
      </c>
      <c r="O258" s="219" t="s">
        <v>367</v>
      </c>
      <c r="P258" s="219" t="s">
        <v>623</v>
      </c>
      <c r="Q258" s="219" t="s">
        <v>33</v>
      </c>
      <c r="R258" s="220">
        <v>22</v>
      </c>
      <c r="S258" s="220">
        <v>22</v>
      </c>
      <c r="T258" s="220">
        <v>0</v>
      </c>
      <c r="U258" s="220">
        <v>3</v>
      </c>
      <c r="V258" s="100"/>
      <c r="W258" s="221">
        <v>252</v>
      </c>
      <c r="X258" s="222" t="s">
        <v>1006</v>
      </c>
      <c r="Y258" s="222" t="s">
        <v>924</v>
      </c>
      <c r="Z258" s="222" t="s">
        <v>367</v>
      </c>
      <c r="AA258" s="222" t="s">
        <v>1007</v>
      </c>
      <c r="AB258" s="222" t="s">
        <v>29</v>
      </c>
      <c r="AC258" s="223">
        <v>41</v>
      </c>
      <c r="AD258" s="223">
        <v>24</v>
      </c>
      <c r="AE258" s="118" t="s">
        <v>26</v>
      </c>
      <c r="AF258" s="224">
        <v>4</v>
      </c>
      <c r="AG258" s="225"/>
      <c r="AH258" s="226">
        <v>252</v>
      </c>
      <c r="AI258" s="222" t="s">
        <v>1006</v>
      </c>
      <c r="AJ258" s="222" t="s">
        <v>924</v>
      </c>
      <c r="AK258" s="222" t="s">
        <v>367</v>
      </c>
      <c r="AL258" s="222" t="s">
        <v>1007</v>
      </c>
      <c r="AM258" s="222" t="s">
        <v>29</v>
      </c>
      <c r="AN258" s="333">
        <v>45</v>
      </c>
      <c r="AO258" s="333">
        <v>37</v>
      </c>
      <c r="AP258" s="118">
        <v>0</v>
      </c>
      <c r="AQ258" s="118">
        <v>1</v>
      </c>
    </row>
    <row r="259" spans="12:43" ht="14.5">
      <c r="L259" s="218">
        <v>253</v>
      </c>
      <c r="M259" s="219" t="s">
        <v>1009</v>
      </c>
      <c r="N259" s="219" t="s">
        <v>924</v>
      </c>
      <c r="O259" s="219" t="s">
        <v>367</v>
      </c>
      <c r="P259" s="219" t="s">
        <v>483</v>
      </c>
      <c r="Q259" s="219" t="s">
        <v>32</v>
      </c>
      <c r="R259" s="220">
        <v>18</v>
      </c>
      <c r="S259" s="220">
        <v>35</v>
      </c>
      <c r="T259" s="220">
        <v>0</v>
      </c>
      <c r="U259" s="220">
        <v>3</v>
      </c>
      <c r="V259" s="100"/>
      <c r="W259" s="221">
        <v>253</v>
      </c>
      <c r="X259" s="222" t="s">
        <v>1008</v>
      </c>
      <c r="Y259" s="222" t="s">
        <v>924</v>
      </c>
      <c r="Z259" s="222" t="s">
        <v>367</v>
      </c>
      <c r="AA259" s="222" t="s">
        <v>623</v>
      </c>
      <c r="AB259" s="222" t="s">
        <v>33</v>
      </c>
      <c r="AC259" s="223">
        <v>22</v>
      </c>
      <c r="AD259" s="223">
        <v>16</v>
      </c>
      <c r="AE259" s="118" t="s">
        <v>26</v>
      </c>
      <c r="AF259" s="224">
        <v>3</v>
      </c>
      <c r="AG259" s="225"/>
      <c r="AH259" s="226">
        <v>253</v>
      </c>
      <c r="AI259" s="222" t="s">
        <v>1008</v>
      </c>
      <c r="AJ259" s="222" t="s">
        <v>924</v>
      </c>
      <c r="AK259" s="222" t="s">
        <v>367</v>
      </c>
      <c r="AL259" s="222" t="s">
        <v>623</v>
      </c>
      <c r="AM259" s="222" t="s">
        <v>33</v>
      </c>
      <c r="AN259" s="333">
        <v>19</v>
      </c>
      <c r="AO259" s="333">
        <v>11</v>
      </c>
      <c r="AP259" s="118">
        <v>0</v>
      </c>
      <c r="AQ259" s="118">
        <v>2</v>
      </c>
    </row>
    <row r="260" spans="12:43" ht="14.5">
      <c r="L260" s="218">
        <v>254</v>
      </c>
      <c r="M260" s="219" t="s">
        <v>1010</v>
      </c>
      <c r="N260" s="219" t="s">
        <v>924</v>
      </c>
      <c r="O260" s="219" t="s">
        <v>367</v>
      </c>
      <c r="P260" s="219" t="s">
        <v>612</v>
      </c>
      <c r="Q260" s="219" t="s">
        <v>28</v>
      </c>
      <c r="R260" s="220">
        <v>22</v>
      </c>
      <c r="S260" s="220">
        <v>19</v>
      </c>
      <c r="T260" s="220">
        <v>0</v>
      </c>
      <c r="U260" s="220">
        <v>5</v>
      </c>
      <c r="V260" s="100"/>
      <c r="W260" s="221">
        <v>254</v>
      </c>
      <c r="X260" s="222" t="s">
        <v>1009</v>
      </c>
      <c r="Y260" s="222" t="s">
        <v>924</v>
      </c>
      <c r="Z260" s="222" t="s">
        <v>367</v>
      </c>
      <c r="AA260" s="222" t="s">
        <v>483</v>
      </c>
      <c r="AB260" s="222" t="s">
        <v>32</v>
      </c>
      <c r="AC260" s="223">
        <v>22</v>
      </c>
      <c r="AD260" s="223">
        <v>18</v>
      </c>
      <c r="AE260" s="118" t="s">
        <v>26</v>
      </c>
      <c r="AF260" s="224">
        <v>3</v>
      </c>
      <c r="AG260" s="225"/>
      <c r="AH260" s="226">
        <v>254</v>
      </c>
      <c r="AI260" s="222" t="s">
        <v>1009</v>
      </c>
      <c r="AJ260" s="222" t="s">
        <v>924</v>
      </c>
      <c r="AK260" s="222" t="s">
        <v>367</v>
      </c>
      <c r="AL260" s="222" t="s">
        <v>483</v>
      </c>
      <c r="AM260" s="222" t="s">
        <v>32</v>
      </c>
      <c r="AN260" s="333">
        <v>18</v>
      </c>
      <c r="AO260" s="333">
        <v>11</v>
      </c>
      <c r="AP260" s="118">
        <v>0</v>
      </c>
      <c r="AQ260" s="118">
        <v>3</v>
      </c>
    </row>
    <row r="261" spans="12:43" ht="14.5">
      <c r="L261" s="218">
        <v>255</v>
      </c>
      <c r="M261" s="219" t="s">
        <v>1011</v>
      </c>
      <c r="N261" s="219" t="s">
        <v>924</v>
      </c>
      <c r="O261" s="219" t="s">
        <v>367</v>
      </c>
      <c r="P261" s="219" t="s">
        <v>730</v>
      </c>
      <c r="Q261" s="219" t="s">
        <v>33</v>
      </c>
      <c r="R261" s="220">
        <v>19</v>
      </c>
      <c r="S261" s="220">
        <v>23</v>
      </c>
      <c r="T261" s="220">
        <v>0</v>
      </c>
      <c r="U261" s="220">
        <v>3</v>
      </c>
      <c r="V261" s="100"/>
      <c r="W261" s="221">
        <v>255</v>
      </c>
      <c r="X261" s="222" t="s">
        <v>1010</v>
      </c>
      <c r="Y261" s="222" t="s">
        <v>924</v>
      </c>
      <c r="Z261" s="222" t="s">
        <v>367</v>
      </c>
      <c r="AA261" s="222" t="s">
        <v>612</v>
      </c>
      <c r="AB261" s="222" t="s">
        <v>28</v>
      </c>
      <c r="AC261" s="223">
        <v>18</v>
      </c>
      <c r="AD261" s="223">
        <v>15</v>
      </c>
      <c r="AE261" s="118" t="s">
        <v>26</v>
      </c>
      <c r="AF261" s="224">
        <v>5</v>
      </c>
      <c r="AG261" s="225"/>
      <c r="AH261" s="226">
        <v>255</v>
      </c>
      <c r="AI261" s="222" t="s">
        <v>1010</v>
      </c>
      <c r="AJ261" s="222" t="s">
        <v>924</v>
      </c>
      <c r="AK261" s="222" t="s">
        <v>367</v>
      </c>
      <c r="AL261" s="222" t="s">
        <v>612</v>
      </c>
      <c r="AM261" s="222" t="s">
        <v>28</v>
      </c>
      <c r="AN261" s="333">
        <v>21</v>
      </c>
      <c r="AO261" s="333">
        <v>17</v>
      </c>
      <c r="AP261" s="118">
        <v>0</v>
      </c>
      <c r="AQ261" s="118">
        <v>2</v>
      </c>
    </row>
    <row r="262" spans="12:43" ht="14.5">
      <c r="L262" s="218">
        <v>256</v>
      </c>
      <c r="M262" s="219" t="s">
        <v>1012</v>
      </c>
      <c r="N262" s="219" t="s">
        <v>924</v>
      </c>
      <c r="O262" s="219" t="s">
        <v>367</v>
      </c>
      <c r="P262" s="219" t="s">
        <v>782</v>
      </c>
      <c r="Q262" s="219" t="s">
        <v>31</v>
      </c>
      <c r="R262" s="220">
        <v>15</v>
      </c>
      <c r="S262" s="220">
        <v>12</v>
      </c>
      <c r="T262" s="220">
        <v>0</v>
      </c>
      <c r="U262" s="220">
        <v>2</v>
      </c>
      <c r="V262" s="100"/>
      <c r="W262" s="221">
        <v>256</v>
      </c>
      <c r="X262" s="222" t="s">
        <v>1011</v>
      </c>
      <c r="Y262" s="222" t="s">
        <v>924</v>
      </c>
      <c r="Z262" s="222" t="s">
        <v>367</v>
      </c>
      <c r="AA262" s="222" t="s">
        <v>730</v>
      </c>
      <c r="AB262" s="222" t="s">
        <v>33</v>
      </c>
      <c r="AC262" s="223">
        <v>14</v>
      </c>
      <c r="AD262" s="223">
        <v>19</v>
      </c>
      <c r="AE262" s="118" t="s">
        <v>26</v>
      </c>
      <c r="AF262" s="224">
        <v>3</v>
      </c>
      <c r="AG262" s="225"/>
      <c r="AH262" s="226">
        <v>256</v>
      </c>
      <c r="AI262" s="222" t="s">
        <v>1011</v>
      </c>
      <c r="AJ262" s="222" t="s">
        <v>924</v>
      </c>
      <c r="AK262" s="222" t="s">
        <v>367</v>
      </c>
      <c r="AL262" s="222" t="s">
        <v>730</v>
      </c>
      <c r="AM262" s="222" t="s">
        <v>33</v>
      </c>
      <c r="AN262" s="333">
        <v>17</v>
      </c>
      <c r="AO262" s="333">
        <v>18</v>
      </c>
      <c r="AP262" s="118">
        <v>0</v>
      </c>
      <c r="AQ262" s="118">
        <v>2</v>
      </c>
    </row>
    <row r="263" spans="12:43" ht="14.5">
      <c r="L263" s="218">
        <v>257</v>
      </c>
      <c r="M263" s="219" t="s">
        <v>1013</v>
      </c>
      <c r="N263" s="219" t="s">
        <v>924</v>
      </c>
      <c r="O263" s="219" t="s">
        <v>367</v>
      </c>
      <c r="P263" s="219" t="s">
        <v>754</v>
      </c>
      <c r="Q263" s="219" t="s">
        <v>31</v>
      </c>
      <c r="R263" s="220">
        <v>35</v>
      </c>
      <c r="S263" s="220">
        <v>41</v>
      </c>
      <c r="T263" s="220">
        <v>0</v>
      </c>
      <c r="U263" s="220">
        <v>4</v>
      </c>
      <c r="V263" s="100"/>
      <c r="W263" s="221">
        <v>257</v>
      </c>
      <c r="X263" s="222" t="s">
        <v>1012</v>
      </c>
      <c r="Y263" s="222" t="s">
        <v>924</v>
      </c>
      <c r="Z263" s="222" t="s">
        <v>367</v>
      </c>
      <c r="AA263" s="222" t="s">
        <v>782</v>
      </c>
      <c r="AB263" s="222" t="s">
        <v>31</v>
      </c>
      <c r="AC263" s="223">
        <v>12</v>
      </c>
      <c r="AD263" s="223">
        <v>12</v>
      </c>
      <c r="AE263" s="118" t="s">
        <v>26</v>
      </c>
      <c r="AF263" s="224">
        <v>2</v>
      </c>
      <c r="AG263" s="225"/>
      <c r="AH263" s="226">
        <v>257</v>
      </c>
      <c r="AI263" s="222" t="s">
        <v>1012</v>
      </c>
      <c r="AJ263" s="222" t="s">
        <v>924</v>
      </c>
      <c r="AK263" s="222" t="s">
        <v>367</v>
      </c>
      <c r="AL263" s="222" t="s">
        <v>782</v>
      </c>
      <c r="AM263" s="222" t="s">
        <v>31</v>
      </c>
      <c r="AN263" s="333">
        <v>16</v>
      </c>
      <c r="AO263" s="333">
        <v>6</v>
      </c>
      <c r="AP263" s="118">
        <v>0</v>
      </c>
      <c r="AQ263" s="118">
        <v>2</v>
      </c>
    </row>
    <row r="264" spans="12:43" ht="14.5">
      <c r="L264" s="218">
        <v>258</v>
      </c>
      <c r="M264" s="219" t="s">
        <v>1014</v>
      </c>
      <c r="N264" s="219" t="s">
        <v>924</v>
      </c>
      <c r="O264" s="219" t="s">
        <v>367</v>
      </c>
      <c r="P264" s="219" t="s">
        <v>619</v>
      </c>
      <c r="Q264" s="219" t="s">
        <v>28</v>
      </c>
      <c r="R264" s="220">
        <v>9</v>
      </c>
      <c r="S264" s="220">
        <v>24</v>
      </c>
      <c r="T264" s="220">
        <v>0</v>
      </c>
      <c r="U264" s="220">
        <v>5</v>
      </c>
      <c r="V264" s="100"/>
      <c r="W264" s="221">
        <v>258</v>
      </c>
      <c r="X264" s="222" t="s">
        <v>1013</v>
      </c>
      <c r="Y264" s="222" t="s">
        <v>924</v>
      </c>
      <c r="Z264" s="222" t="s">
        <v>367</v>
      </c>
      <c r="AA264" s="222" t="s">
        <v>754</v>
      </c>
      <c r="AB264" s="222" t="s">
        <v>31</v>
      </c>
      <c r="AC264" s="223">
        <v>27</v>
      </c>
      <c r="AD264" s="223">
        <v>34</v>
      </c>
      <c r="AE264" s="118" t="s">
        <v>26</v>
      </c>
      <c r="AF264" s="224">
        <v>4</v>
      </c>
      <c r="AG264" s="225"/>
      <c r="AH264" s="226">
        <v>258</v>
      </c>
      <c r="AI264" s="222" t="s">
        <v>1013</v>
      </c>
      <c r="AJ264" s="222" t="s">
        <v>924</v>
      </c>
      <c r="AK264" s="222" t="s">
        <v>367</v>
      </c>
      <c r="AL264" s="222" t="s">
        <v>754</v>
      </c>
      <c r="AM264" s="222" t="s">
        <v>31</v>
      </c>
      <c r="AN264" s="333">
        <v>27</v>
      </c>
      <c r="AO264" s="333">
        <v>40</v>
      </c>
      <c r="AP264" s="118">
        <v>0</v>
      </c>
      <c r="AQ264" s="118">
        <v>2</v>
      </c>
    </row>
    <row r="265" spans="12:43" ht="14.5">
      <c r="L265" s="218">
        <v>259</v>
      </c>
      <c r="M265" s="219" t="s">
        <v>951</v>
      </c>
      <c r="N265" s="219" t="s">
        <v>924</v>
      </c>
      <c r="O265" s="219" t="s">
        <v>367</v>
      </c>
      <c r="P265" s="219" t="s">
        <v>629</v>
      </c>
      <c r="Q265" s="219" t="s">
        <v>28</v>
      </c>
      <c r="R265" s="220">
        <v>10</v>
      </c>
      <c r="S265" s="220">
        <v>29</v>
      </c>
      <c r="T265" s="220">
        <v>0</v>
      </c>
      <c r="U265" s="220">
        <v>3</v>
      </c>
      <c r="V265" s="100"/>
      <c r="W265" s="221">
        <v>259</v>
      </c>
      <c r="X265" s="222" t="s">
        <v>1014</v>
      </c>
      <c r="Y265" s="222" t="s">
        <v>924</v>
      </c>
      <c r="Z265" s="222" t="s">
        <v>367</v>
      </c>
      <c r="AA265" s="222" t="s">
        <v>619</v>
      </c>
      <c r="AB265" s="222" t="s">
        <v>28</v>
      </c>
      <c r="AC265" s="223">
        <v>15</v>
      </c>
      <c r="AD265" s="223">
        <v>17</v>
      </c>
      <c r="AE265" s="118" t="s">
        <v>26</v>
      </c>
      <c r="AF265" s="224">
        <v>5</v>
      </c>
      <c r="AG265" s="225"/>
      <c r="AH265" s="226">
        <v>259</v>
      </c>
      <c r="AI265" s="222" t="s">
        <v>1014</v>
      </c>
      <c r="AJ265" s="222" t="s">
        <v>924</v>
      </c>
      <c r="AK265" s="222" t="s">
        <v>367</v>
      </c>
      <c r="AL265" s="222" t="s">
        <v>619</v>
      </c>
      <c r="AM265" s="222" t="s">
        <v>28</v>
      </c>
      <c r="AN265" s="333">
        <v>20</v>
      </c>
      <c r="AO265" s="333">
        <v>20</v>
      </c>
      <c r="AP265" s="118">
        <v>0</v>
      </c>
      <c r="AQ265" s="118">
        <v>2</v>
      </c>
    </row>
    <row r="266" spans="12:43" ht="14.5">
      <c r="L266" s="218">
        <v>260</v>
      </c>
      <c r="M266" s="219" t="s">
        <v>1015</v>
      </c>
      <c r="N266" s="219" t="s">
        <v>924</v>
      </c>
      <c r="O266" s="219" t="s">
        <v>367</v>
      </c>
      <c r="P266" s="219" t="s">
        <v>517</v>
      </c>
      <c r="Q266" s="219" t="s">
        <v>27</v>
      </c>
      <c r="R266" s="220">
        <v>24</v>
      </c>
      <c r="S266" s="220">
        <v>13</v>
      </c>
      <c r="T266" s="220">
        <v>0</v>
      </c>
      <c r="U266" s="220">
        <v>4</v>
      </c>
      <c r="V266" s="100"/>
      <c r="W266" s="221">
        <v>260</v>
      </c>
      <c r="X266" s="222" t="s">
        <v>951</v>
      </c>
      <c r="Y266" s="222" t="s">
        <v>924</v>
      </c>
      <c r="Z266" s="222" t="s">
        <v>367</v>
      </c>
      <c r="AA266" s="222" t="s">
        <v>629</v>
      </c>
      <c r="AB266" s="222" t="s">
        <v>28</v>
      </c>
      <c r="AC266" s="223">
        <v>22</v>
      </c>
      <c r="AD266" s="223">
        <v>23</v>
      </c>
      <c r="AE266" s="118" t="s">
        <v>26</v>
      </c>
      <c r="AF266" s="224">
        <v>3</v>
      </c>
      <c r="AG266" s="225"/>
      <c r="AH266" s="226">
        <v>260</v>
      </c>
      <c r="AI266" s="222" t="s">
        <v>951</v>
      </c>
      <c r="AJ266" s="222" t="s">
        <v>924</v>
      </c>
      <c r="AK266" s="222" t="s">
        <v>367</v>
      </c>
      <c r="AL266" s="222" t="s">
        <v>629</v>
      </c>
      <c r="AM266" s="222" t="s">
        <v>28</v>
      </c>
      <c r="AN266" s="333">
        <v>28</v>
      </c>
      <c r="AO266" s="333">
        <v>22</v>
      </c>
      <c r="AP266" s="118">
        <v>0</v>
      </c>
      <c r="AQ266" s="118">
        <v>2</v>
      </c>
    </row>
    <row r="267" spans="12:43" ht="14.5">
      <c r="L267" s="218">
        <v>261</v>
      </c>
      <c r="M267" s="219" t="s">
        <v>1016</v>
      </c>
      <c r="N267" s="219" t="s">
        <v>924</v>
      </c>
      <c r="O267" s="219" t="s">
        <v>367</v>
      </c>
      <c r="P267" s="219" t="s">
        <v>566</v>
      </c>
      <c r="Q267" s="219" t="s">
        <v>34</v>
      </c>
      <c r="R267" s="220">
        <v>16</v>
      </c>
      <c r="S267" s="220">
        <v>11</v>
      </c>
      <c r="T267" s="220">
        <v>0</v>
      </c>
      <c r="U267" s="220">
        <v>3</v>
      </c>
      <c r="V267" s="100"/>
      <c r="W267" s="221">
        <v>261</v>
      </c>
      <c r="X267" s="222" t="s">
        <v>1015</v>
      </c>
      <c r="Y267" s="222" t="s">
        <v>924</v>
      </c>
      <c r="Z267" s="222" t="s">
        <v>367</v>
      </c>
      <c r="AA267" s="222" t="s">
        <v>517</v>
      </c>
      <c r="AB267" s="222" t="s">
        <v>27</v>
      </c>
      <c r="AC267" s="223">
        <v>22</v>
      </c>
      <c r="AD267" s="223">
        <v>28</v>
      </c>
      <c r="AE267" s="118" t="s">
        <v>26</v>
      </c>
      <c r="AF267" s="224">
        <v>4</v>
      </c>
      <c r="AG267" s="225"/>
      <c r="AH267" s="226">
        <v>261</v>
      </c>
      <c r="AI267" s="222" t="s">
        <v>1015</v>
      </c>
      <c r="AJ267" s="222" t="s">
        <v>924</v>
      </c>
      <c r="AK267" s="222" t="s">
        <v>367</v>
      </c>
      <c r="AL267" s="222" t="s">
        <v>517</v>
      </c>
      <c r="AM267" s="222" t="s">
        <v>27</v>
      </c>
      <c r="AN267" s="333">
        <v>25</v>
      </c>
      <c r="AO267" s="333">
        <v>26</v>
      </c>
      <c r="AP267" s="118">
        <v>0</v>
      </c>
      <c r="AQ267" s="118">
        <v>3</v>
      </c>
    </row>
    <row r="268" spans="12:43" ht="14.5">
      <c r="L268" s="218">
        <v>262</v>
      </c>
      <c r="M268" s="219" t="s">
        <v>1017</v>
      </c>
      <c r="N268" s="219" t="s">
        <v>924</v>
      </c>
      <c r="O268" s="219" t="s">
        <v>367</v>
      </c>
      <c r="P268" s="219" t="s">
        <v>582</v>
      </c>
      <c r="Q268" s="219" t="s">
        <v>38</v>
      </c>
      <c r="R268" s="220">
        <v>61</v>
      </c>
      <c r="S268" s="220">
        <v>65</v>
      </c>
      <c r="T268" s="220">
        <v>0</v>
      </c>
      <c r="U268" s="220">
        <v>6</v>
      </c>
      <c r="V268" s="100"/>
      <c r="W268" s="221">
        <v>262</v>
      </c>
      <c r="X268" s="222" t="s">
        <v>1016</v>
      </c>
      <c r="Y268" s="222" t="s">
        <v>924</v>
      </c>
      <c r="Z268" s="222" t="s">
        <v>367</v>
      </c>
      <c r="AA268" s="222" t="s">
        <v>566</v>
      </c>
      <c r="AB268" s="222" t="s">
        <v>34</v>
      </c>
      <c r="AC268" s="223">
        <v>8</v>
      </c>
      <c r="AD268" s="223">
        <v>12</v>
      </c>
      <c r="AE268" s="118" t="s">
        <v>26</v>
      </c>
      <c r="AF268" s="224">
        <v>3</v>
      </c>
      <c r="AG268" s="225"/>
      <c r="AH268" s="226">
        <v>262</v>
      </c>
      <c r="AI268" s="222" t="s">
        <v>1016</v>
      </c>
      <c r="AJ268" s="222" t="s">
        <v>924</v>
      </c>
      <c r="AK268" s="222" t="s">
        <v>367</v>
      </c>
      <c r="AL268" s="222" t="s">
        <v>566</v>
      </c>
      <c r="AM268" s="222" t="s">
        <v>34</v>
      </c>
      <c r="AN268" s="333">
        <v>9</v>
      </c>
      <c r="AO268" s="333">
        <v>8</v>
      </c>
      <c r="AP268" s="118">
        <v>0</v>
      </c>
      <c r="AQ268" s="118">
        <v>3</v>
      </c>
    </row>
    <row r="269" spans="12:43" ht="14.5">
      <c r="L269" s="218">
        <v>263</v>
      </c>
      <c r="M269" s="219" t="s">
        <v>1018</v>
      </c>
      <c r="N269" s="219" t="s">
        <v>924</v>
      </c>
      <c r="O269" s="219" t="s">
        <v>367</v>
      </c>
      <c r="P269" s="219" t="s">
        <v>576</v>
      </c>
      <c r="Q269" s="219" t="s">
        <v>39</v>
      </c>
      <c r="R269" s="220">
        <v>17</v>
      </c>
      <c r="S269" s="220">
        <v>32</v>
      </c>
      <c r="T269" s="220">
        <v>1</v>
      </c>
      <c r="U269" s="220">
        <v>4</v>
      </c>
      <c r="V269" s="100"/>
      <c r="W269" s="221">
        <v>263</v>
      </c>
      <c r="X269" s="222" t="s">
        <v>1017</v>
      </c>
      <c r="Y269" s="222" t="s">
        <v>924</v>
      </c>
      <c r="Z269" s="222" t="s">
        <v>367</v>
      </c>
      <c r="AA269" s="222" t="s">
        <v>582</v>
      </c>
      <c r="AB269" s="222" t="s">
        <v>38</v>
      </c>
      <c r="AC269" s="223">
        <v>38</v>
      </c>
      <c r="AD269" s="223">
        <v>48</v>
      </c>
      <c r="AE269" s="118" t="s">
        <v>26</v>
      </c>
      <c r="AF269" s="224">
        <v>6</v>
      </c>
      <c r="AG269" s="225"/>
      <c r="AH269" s="226">
        <v>263</v>
      </c>
      <c r="AI269" s="222" t="s">
        <v>1017</v>
      </c>
      <c r="AJ269" s="222" t="s">
        <v>924</v>
      </c>
      <c r="AK269" s="222" t="s">
        <v>367</v>
      </c>
      <c r="AL269" s="222" t="s">
        <v>582</v>
      </c>
      <c r="AM269" s="222" t="s">
        <v>38</v>
      </c>
      <c r="AN269" s="333">
        <v>54</v>
      </c>
      <c r="AO269" s="333">
        <v>56</v>
      </c>
      <c r="AP269" s="118">
        <v>1</v>
      </c>
      <c r="AQ269" s="118">
        <v>2</v>
      </c>
    </row>
    <row r="270" spans="12:43" ht="14.5">
      <c r="L270" s="218">
        <v>264</v>
      </c>
      <c r="M270" s="219" t="s">
        <v>1019</v>
      </c>
      <c r="N270" s="219" t="s">
        <v>924</v>
      </c>
      <c r="O270" s="219" t="s">
        <v>367</v>
      </c>
      <c r="P270" s="219" t="s">
        <v>533</v>
      </c>
      <c r="Q270" s="219" t="s">
        <v>27</v>
      </c>
      <c r="R270" s="220">
        <v>35</v>
      </c>
      <c r="S270" s="220">
        <v>46</v>
      </c>
      <c r="T270" s="220">
        <v>0</v>
      </c>
      <c r="U270" s="220">
        <v>5</v>
      </c>
      <c r="V270" s="100"/>
      <c r="W270" s="221">
        <v>264</v>
      </c>
      <c r="X270" s="222" t="s">
        <v>1018</v>
      </c>
      <c r="Y270" s="222" t="s">
        <v>924</v>
      </c>
      <c r="Z270" s="222" t="s">
        <v>367</v>
      </c>
      <c r="AA270" s="222" t="s">
        <v>576</v>
      </c>
      <c r="AB270" s="222" t="s">
        <v>39</v>
      </c>
      <c r="AC270" s="223">
        <v>27</v>
      </c>
      <c r="AD270" s="223">
        <v>24</v>
      </c>
      <c r="AE270" s="118">
        <v>1</v>
      </c>
      <c r="AF270" s="224">
        <v>4</v>
      </c>
      <c r="AG270" s="225"/>
      <c r="AH270" s="226">
        <v>264</v>
      </c>
      <c r="AI270" s="222" t="s">
        <v>1018</v>
      </c>
      <c r="AJ270" s="222" t="s">
        <v>924</v>
      </c>
      <c r="AK270" s="222" t="s">
        <v>367</v>
      </c>
      <c r="AL270" s="222" t="s">
        <v>576</v>
      </c>
      <c r="AM270" s="222" t="s">
        <v>39</v>
      </c>
      <c r="AN270" s="333">
        <v>34</v>
      </c>
      <c r="AO270" s="333">
        <v>34</v>
      </c>
      <c r="AP270" s="118">
        <v>1</v>
      </c>
      <c r="AQ270" s="118">
        <v>4</v>
      </c>
    </row>
    <row r="271" spans="12:43" ht="14.5">
      <c r="L271" s="218">
        <v>265</v>
      </c>
      <c r="M271" s="219" t="s">
        <v>1020</v>
      </c>
      <c r="N271" s="219" t="s">
        <v>924</v>
      </c>
      <c r="O271" s="219" t="s">
        <v>367</v>
      </c>
      <c r="P271" s="219" t="s">
        <v>548</v>
      </c>
      <c r="Q271" s="219" t="s">
        <v>28</v>
      </c>
      <c r="R271" s="220">
        <v>17</v>
      </c>
      <c r="S271" s="220">
        <v>13</v>
      </c>
      <c r="T271" s="220">
        <v>0</v>
      </c>
      <c r="U271" s="220">
        <v>4</v>
      </c>
      <c r="V271" s="100"/>
      <c r="W271" s="221">
        <v>265</v>
      </c>
      <c r="X271" s="222" t="s">
        <v>1019</v>
      </c>
      <c r="Y271" s="222" t="s">
        <v>924</v>
      </c>
      <c r="Z271" s="222" t="s">
        <v>367</v>
      </c>
      <c r="AA271" s="222" t="s">
        <v>533</v>
      </c>
      <c r="AB271" s="222" t="s">
        <v>27</v>
      </c>
      <c r="AC271" s="223">
        <v>46</v>
      </c>
      <c r="AD271" s="223">
        <v>53</v>
      </c>
      <c r="AE271" s="118" t="s">
        <v>26</v>
      </c>
      <c r="AF271" s="224">
        <v>5</v>
      </c>
      <c r="AG271" s="225"/>
      <c r="AH271" s="226">
        <v>265</v>
      </c>
      <c r="AI271" s="222" t="s">
        <v>1019</v>
      </c>
      <c r="AJ271" s="222" t="s">
        <v>924</v>
      </c>
      <c r="AK271" s="222" t="s">
        <v>367</v>
      </c>
      <c r="AL271" s="222" t="s">
        <v>533</v>
      </c>
      <c r="AM271" s="222" t="s">
        <v>27</v>
      </c>
      <c r="AN271" s="333">
        <v>68</v>
      </c>
      <c r="AO271" s="333">
        <v>45</v>
      </c>
      <c r="AP271" s="118">
        <v>1</v>
      </c>
      <c r="AQ271" s="118">
        <v>2</v>
      </c>
    </row>
    <row r="272" spans="12:43" ht="14.5">
      <c r="L272" s="218">
        <v>266</v>
      </c>
      <c r="M272" s="219" t="s">
        <v>1021</v>
      </c>
      <c r="N272" s="219" t="s">
        <v>924</v>
      </c>
      <c r="O272" s="219" t="s">
        <v>367</v>
      </c>
      <c r="P272" s="219" t="s">
        <v>587</v>
      </c>
      <c r="Q272" s="219" t="s">
        <v>30</v>
      </c>
      <c r="R272" s="220">
        <v>19</v>
      </c>
      <c r="S272" s="220">
        <v>13</v>
      </c>
      <c r="T272" s="220">
        <v>0</v>
      </c>
      <c r="U272" s="220">
        <v>3</v>
      </c>
      <c r="V272" s="100"/>
      <c r="W272" s="221">
        <v>266</v>
      </c>
      <c r="X272" s="222" t="s">
        <v>1020</v>
      </c>
      <c r="Y272" s="222" t="s">
        <v>924</v>
      </c>
      <c r="Z272" s="222" t="s">
        <v>367</v>
      </c>
      <c r="AA272" s="222" t="s">
        <v>548</v>
      </c>
      <c r="AB272" s="222" t="s">
        <v>28</v>
      </c>
      <c r="AC272" s="223">
        <v>13</v>
      </c>
      <c r="AD272" s="223">
        <v>18</v>
      </c>
      <c r="AE272" s="118" t="s">
        <v>26</v>
      </c>
      <c r="AF272" s="224">
        <v>4</v>
      </c>
      <c r="AG272" s="225"/>
      <c r="AH272" s="226">
        <v>266</v>
      </c>
      <c r="AI272" s="222" t="s">
        <v>1020</v>
      </c>
      <c r="AJ272" s="222" t="s">
        <v>924</v>
      </c>
      <c r="AK272" s="222" t="s">
        <v>367</v>
      </c>
      <c r="AL272" s="222" t="s">
        <v>548</v>
      </c>
      <c r="AM272" s="222" t="s">
        <v>28</v>
      </c>
      <c r="AN272" s="333">
        <v>19</v>
      </c>
      <c r="AO272" s="333">
        <v>12</v>
      </c>
      <c r="AP272" s="118">
        <v>0</v>
      </c>
      <c r="AQ272" s="118">
        <v>3</v>
      </c>
    </row>
    <row r="273" spans="12:43" ht="14.5">
      <c r="L273" s="218">
        <v>267</v>
      </c>
      <c r="M273" s="219" t="s">
        <v>1022</v>
      </c>
      <c r="N273" s="219" t="s">
        <v>924</v>
      </c>
      <c r="O273" s="219" t="s">
        <v>367</v>
      </c>
      <c r="P273" s="219" t="s">
        <v>37</v>
      </c>
      <c r="Q273" s="219" t="s">
        <v>37</v>
      </c>
      <c r="R273" s="220">
        <v>15</v>
      </c>
      <c r="S273" s="220">
        <v>32</v>
      </c>
      <c r="T273" s="220">
        <v>0</v>
      </c>
      <c r="U273" s="220">
        <v>3</v>
      </c>
      <c r="V273" s="100"/>
      <c r="W273" s="221">
        <v>267</v>
      </c>
      <c r="X273" s="222" t="s">
        <v>1021</v>
      </c>
      <c r="Y273" s="222" t="s">
        <v>924</v>
      </c>
      <c r="Z273" s="222" t="s">
        <v>367</v>
      </c>
      <c r="AA273" s="222" t="s">
        <v>587</v>
      </c>
      <c r="AB273" s="222" t="s">
        <v>30</v>
      </c>
      <c r="AC273" s="223">
        <v>15</v>
      </c>
      <c r="AD273" s="223">
        <v>12</v>
      </c>
      <c r="AE273" s="118" t="s">
        <v>26</v>
      </c>
      <c r="AF273" s="224">
        <v>3</v>
      </c>
      <c r="AG273" s="225"/>
      <c r="AH273" s="226">
        <v>267</v>
      </c>
      <c r="AI273" s="222" t="s">
        <v>1021</v>
      </c>
      <c r="AJ273" s="222" t="s">
        <v>924</v>
      </c>
      <c r="AK273" s="222" t="s">
        <v>367</v>
      </c>
      <c r="AL273" s="222" t="s">
        <v>587</v>
      </c>
      <c r="AM273" s="222" t="s">
        <v>30</v>
      </c>
      <c r="AN273" s="333">
        <v>14</v>
      </c>
      <c r="AO273" s="333">
        <v>14</v>
      </c>
      <c r="AP273" s="118">
        <v>0</v>
      </c>
      <c r="AQ273" s="118">
        <v>2</v>
      </c>
    </row>
    <row r="274" spans="12:43" ht="14.5">
      <c r="L274" s="218">
        <v>268</v>
      </c>
      <c r="M274" s="219" t="s">
        <v>956</v>
      </c>
      <c r="N274" s="219" t="s">
        <v>924</v>
      </c>
      <c r="O274" s="219" t="s">
        <v>367</v>
      </c>
      <c r="P274" s="219" t="s">
        <v>692</v>
      </c>
      <c r="Q274" s="219" t="s">
        <v>38</v>
      </c>
      <c r="R274" s="220">
        <v>35</v>
      </c>
      <c r="S274" s="220">
        <v>35</v>
      </c>
      <c r="T274" s="220">
        <v>0</v>
      </c>
      <c r="U274" s="220">
        <v>4</v>
      </c>
      <c r="V274" s="100"/>
      <c r="W274" s="221">
        <v>268</v>
      </c>
      <c r="X274" s="222" t="s">
        <v>1022</v>
      </c>
      <c r="Y274" s="222" t="s">
        <v>924</v>
      </c>
      <c r="Z274" s="222" t="s">
        <v>367</v>
      </c>
      <c r="AA274" s="222" t="s">
        <v>37</v>
      </c>
      <c r="AB274" s="222" t="s">
        <v>37</v>
      </c>
      <c r="AC274" s="223">
        <v>17</v>
      </c>
      <c r="AD274" s="223">
        <v>25</v>
      </c>
      <c r="AE274" s="118" t="s">
        <v>26</v>
      </c>
      <c r="AF274" s="224">
        <v>3</v>
      </c>
      <c r="AG274" s="225"/>
      <c r="AH274" s="226">
        <v>268</v>
      </c>
      <c r="AI274" s="222" t="s">
        <v>1022</v>
      </c>
      <c r="AJ274" s="222" t="s">
        <v>924</v>
      </c>
      <c r="AK274" s="222" t="s">
        <v>367</v>
      </c>
      <c r="AL274" s="222" t="s">
        <v>37</v>
      </c>
      <c r="AM274" s="222" t="s">
        <v>37</v>
      </c>
      <c r="AN274" s="333">
        <v>21</v>
      </c>
      <c r="AO274" s="333">
        <v>32</v>
      </c>
      <c r="AP274" s="118">
        <v>0</v>
      </c>
      <c r="AQ274" s="118">
        <v>2</v>
      </c>
    </row>
    <row r="275" spans="12:43" ht="14.5">
      <c r="L275" s="218">
        <v>269</v>
      </c>
      <c r="M275" s="219" t="s">
        <v>1023</v>
      </c>
      <c r="N275" s="219" t="s">
        <v>924</v>
      </c>
      <c r="O275" s="219" t="s">
        <v>367</v>
      </c>
      <c r="P275" s="219" t="s">
        <v>614</v>
      </c>
      <c r="Q275" s="219" t="s">
        <v>29</v>
      </c>
      <c r="R275" s="220">
        <v>23</v>
      </c>
      <c r="S275" s="220">
        <v>11</v>
      </c>
      <c r="T275" s="220">
        <v>0</v>
      </c>
      <c r="U275" s="220">
        <v>3</v>
      </c>
      <c r="V275" s="100"/>
      <c r="W275" s="221">
        <v>269</v>
      </c>
      <c r="X275" s="222" t="s">
        <v>956</v>
      </c>
      <c r="Y275" s="222" t="s">
        <v>924</v>
      </c>
      <c r="Z275" s="222" t="s">
        <v>367</v>
      </c>
      <c r="AA275" s="222" t="s">
        <v>692</v>
      </c>
      <c r="AB275" s="222" t="s">
        <v>38</v>
      </c>
      <c r="AC275" s="223">
        <v>34</v>
      </c>
      <c r="AD275" s="223">
        <v>39</v>
      </c>
      <c r="AE275" s="118" t="s">
        <v>26</v>
      </c>
      <c r="AF275" s="224">
        <v>4</v>
      </c>
      <c r="AG275" s="225"/>
      <c r="AH275" s="226">
        <v>269</v>
      </c>
      <c r="AI275" s="222" t="s">
        <v>956</v>
      </c>
      <c r="AJ275" s="222" t="s">
        <v>924</v>
      </c>
      <c r="AK275" s="222" t="s">
        <v>367</v>
      </c>
      <c r="AL275" s="222" t="s">
        <v>692</v>
      </c>
      <c r="AM275" s="222" t="s">
        <v>38</v>
      </c>
      <c r="AN275" s="333">
        <v>41</v>
      </c>
      <c r="AO275" s="333">
        <v>45</v>
      </c>
      <c r="AP275" s="118">
        <v>0</v>
      </c>
      <c r="AQ275" s="118">
        <v>2</v>
      </c>
    </row>
    <row r="276" spans="12:43" ht="14.5">
      <c r="L276" s="218">
        <v>270</v>
      </c>
      <c r="M276" s="219" t="s">
        <v>1024</v>
      </c>
      <c r="N276" s="219" t="s">
        <v>924</v>
      </c>
      <c r="O276" s="219" t="s">
        <v>367</v>
      </c>
      <c r="P276" s="219" t="s">
        <v>30</v>
      </c>
      <c r="Q276" s="219" t="s">
        <v>30</v>
      </c>
      <c r="R276" s="220">
        <v>28</v>
      </c>
      <c r="S276" s="220">
        <v>51</v>
      </c>
      <c r="T276" s="220">
        <v>0</v>
      </c>
      <c r="U276" s="220">
        <v>5</v>
      </c>
      <c r="V276" s="100"/>
      <c r="W276" s="221">
        <v>270</v>
      </c>
      <c r="X276" s="222" t="s">
        <v>1023</v>
      </c>
      <c r="Y276" s="222" t="s">
        <v>924</v>
      </c>
      <c r="Z276" s="222" t="s">
        <v>367</v>
      </c>
      <c r="AA276" s="222" t="s">
        <v>614</v>
      </c>
      <c r="AB276" s="222" t="s">
        <v>29</v>
      </c>
      <c r="AC276" s="223">
        <v>15</v>
      </c>
      <c r="AD276" s="223">
        <v>15</v>
      </c>
      <c r="AE276" s="118" t="s">
        <v>26</v>
      </c>
      <c r="AF276" s="224">
        <v>3</v>
      </c>
      <c r="AG276" s="225"/>
      <c r="AH276" s="226">
        <v>270</v>
      </c>
      <c r="AI276" s="222" t="s">
        <v>1023</v>
      </c>
      <c r="AJ276" s="222" t="s">
        <v>924</v>
      </c>
      <c r="AK276" s="222" t="s">
        <v>367</v>
      </c>
      <c r="AL276" s="222" t="s">
        <v>614</v>
      </c>
      <c r="AM276" s="222" t="s">
        <v>29</v>
      </c>
      <c r="AN276" s="333">
        <v>20</v>
      </c>
      <c r="AO276" s="333">
        <v>17</v>
      </c>
      <c r="AP276" s="118">
        <v>0</v>
      </c>
      <c r="AQ276" s="118">
        <v>2</v>
      </c>
    </row>
    <row r="277" spans="12:43" ht="14.5">
      <c r="L277" s="218">
        <v>271</v>
      </c>
      <c r="M277" s="219" t="s">
        <v>1025</v>
      </c>
      <c r="N277" s="219" t="s">
        <v>924</v>
      </c>
      <c r="O277" s="219" t="s">
        <v>367</v>
      </c>
      <c r="P277" s="219" t="s">
        <v>711</v>
      </c>
      <c r="Q277" s="219" t="s">
        <v>33</v>
      </c>
      <c r="R277" s="220">
        <v>18</v>
      </c>
      <c r="S277" s="220">
        <v>15</v>
      </c>
      <c r="T277" s="220">
        <v>0</v>
      </c>
      <c r="U277" s="220">
        <v>3</v>
      </c>
      <c r="V277" s="100"/>
      <c r="W277" s="221">
        <v>271</v>
      </c>
      <c r="X277" s="222" t="s">
        <v>1024</v>
      </c>
      <c r="Y277" s="222" t="s">
        <v>924</v>
      </c>
      <c r="Z277" s="222" t="s">
        <v>367</v>
      </c>
      <c r="AA277" s="222" t="s">
        <v>30</v>
      </c>
      <c r="AB277" s="222" t="s">
        <v>30</v>
      </c>
      <c r="AC277" s="223">
        <v>48</v>
      </c>
      <c r="AD277" s="223">
        <v>53</v>
      </c>
      <c r="AE277" s="118" t="s">
        <v>26</v>
      </c>
      <c r="AF277" s="224">
        <v>5</v>
      </c>
      <c r="AG277" s="225"/>
      <c r="AH277" s="226">
        <v>271</v>
      </c>
      <c r="AI277" s="222" t="s">
        <v>1024</v>
      </c>
      <c r="AJ277" s="222" t="s">
        <v>924</v>
      </c>
      <c r="AK277" s="222" t="s">
        <v>367</v>
      </c>
      <c r="AL277" s="222" t="s">
        <v>30</v>
      </c>
      <c r="AM277" s="222" t="s">
        <v>30</v>
      </c>
      <c r="AN277" s="333">
        <v>72</v>
      </c>
      <c r="AO277" s="333">
        <v>50</v>
      </c>
      <c r="AP277" s="118">
        <v>0</v>
      </c>
      <c r="AQ277" s="118">
        <v>3</v>
      </c>
    </row>
    <row r="278" spans="12:43" ht="14.5">
      <c r="L278" s="218">
        <v>272</v>
      </c>
      <c r="M278" s="219" t="s">
        <v>1026</v>
      </c>
      <c r="N278" s="219" t="s">
        <v>924</v>
      </c>
      <c r="O278" s="219" t="s">
        <v>367</v>
      </c>
      <c r="P278" s="219" t="s">
        <v>546</v>
      </c>
      <c r="Q278" s="219" t="s">
        <v>34</v>
      </c>
      <c r="R278" s="220">
        <v>43</v>
      </c>
      <c r="S278" s="220">
        <v>19</v>
      </c>
      <c r="T278" s="220">
        <v>0</v>
      </c>
      <c r="U278" s="220">
        <v>4</v>
      </c>
      <c r="V278" s="100"/>
      <c r="W278" s="221">
        <v>272</v>
      </c>
      <c r="X278" s="222" t="s">
        <v>1025</v>
      </c>
      <c r="Y278" s="222" t="s">
        <v>924</v>
      </c>
      <c r="Z278" s="222" t="s">
        <v>367</v>
      </c>
      <c r="AA278" s="222" t="s">
        <v>711</v>
      </c>
      <c r="AB278" s="222" t="s">
        <v>33</v>
      </c>
      <c r="AC278" s="223">
        <v>14</v>
      </c>
      <c r="AD278" s="223">
        <v>20</v>
      </c>
      <c r="AE278" s="118" t="s">
        <v>26</v>
      </c>
      <c r="AF278" s="224">
        <v>3</v>
      </c>
      <c r="AG278" s="225"/>
      <c r="AH278" s="226">
        <v>272</v>
      </c>
      <c r="AI278" s="222" t="s">
        <v>1025</v>
      </c>
      <c r="AJ278" s="222" t="s">
        <v>924</v>
      </c>
      <c r="AK278" s="222" t="s">
        <v>367</v>
      </c>
      <c r="AL278" s="222" t="s">
        <v>711</v>
      </c>
      <c r="AM278" s="222" t="s">
        <v>33</v>
      </c>
      <c r="AN278" s="333">
        <v>20</v>
      </c>
      <c r="AO278" s="333">
        <v>15</v>
      </c>
      <c r="AP278" s="118">
        <v>0</v>
      </c>
      <c r="AQ278" s="118">
        <v>3</v>
      </c>
    </row>
    <row r="279" spans="12:43" ht="14.5">
      <c r="L279" s="218">
        <v>273</v>
      </c>
      <c r="M279" s="219" t="s">
        <v>1027</v>
      </c>
      <c r="N279" s="219" t="s">
        <v>924</v>
      </c>
      <c r="O279" s="219" t="s">
        <v>367</v>
      </c>
      <c r="P279" s="219" t="s">
        <v>560</v>
      </c>
      <c r="Q279" s="219" t="s">
        <v>34</v>
      </c>
      <c r="R279" s="220">
        <v>27</v>
      </c>
      <c r="S279" s="220">
        <v>19</v>
      </c>
      <c r="T279" s="220">
        <v>0</v>
      </c>
      <c r="U279" s="220">
        <v>3</v>
      </c>
      <c r="V279" s="100"/>
      <c r="W279" s="221">
        <v>273</v>
      </c>
      <c r="X279" s="222" t="s">
        <v>1026</v>
      </c>
      <c r="Y279" s="222" t="s">
        <v>924</v>
      </c>
      <c r="Z279" s="222" t="s">
        <v>367</v>
      </c>
      <c r="AA279" s="222" t="s">
        <v>546</v>
      </c>
      <c r="AB279" s="222" t="s">
        <v>34</v>
      </c>
      <c r="AC279" s="223">
        <v>29</v>
      </c>
      <c r="AD279" s="223">
        <v>30</v>
      </c>
      <c r="AE279" s="118" t="s">
        <v>26</v>
      </c>
      <c r="AF279" s="224">
        <v>4</v>
      </c>
      <c r="AG279" s="225"/>
      <c r="AH279" s="226">
        <v>273</v>
      </c>
      <c r="AI279" s="222" t="s">
        <v>1026</v>
      </c>
      <c r="AJ279" s="222" t="s">
        <v>924</v>
      </c>
      <c r="AK279" s="222" t="s">
        <v>367</v>
      </c>
      <c r="AL279" s="222" t="s">
        <v>546</v>
      </c>
      <c r="AM279" s="222" t="s">
        <v>34</v>
      </c>
      <c r="AN279" s="333">
        <v>26</v>
      </c>
      <c r="AO279" s="333">
        <v>27</v>
      </c>
      <c r="AP279" s="118">
        <v>0</v>
      </c>
      <c r="AQ279" s="118">
        <v>3</v>
      </c>
    </row>
    <row r="280" spans="12:43" ht="14.5">
      <c r="L280" s="218">
        <v>274</v>
      </c>
      <c r="M280" s="219" t="s">
        <v>1028</v>
      </c>
      <c r="N280" s="219" t="s">
        <v>924</v>
      </c>
      <c r="O280" s="219" t="s">
        <v>367</v>
      </c>
      <c r="P280" s="219" t="s">
        <v>469</v>
      </c>
      <c r="Q280" s="219" t="s">
        <v>39</v>
      </c>
      <c r="R280" s="220">
        <v>30</v>
      </c>
      <c r="S280" s="220">
        <v>31</v>
      </c>
      <c r="T280" s="220">
        <v>1</v>
      </c>
      <c r="U280" s="220">
        <v>5</v>
      </c>
      <c r="V280" s="100"/>
      <c r="W280" s="221">
        <v>274</v>
      </c>
      <c r="X280" s="222" t="s">
        <v>1027</v>
      </c>
      <c r="Y280" s="222" t="s">
        <v>924</v>
      </c>
      <c r="Z280" s="222" t="s">
        <v>367</v>
      </c>
      <c r="AA280" s="222" t="s">
        <v>560</v>
      </c>
      <c r="AB280" s="222" t="s">
        <v>34</v>
      </c>
      <c r="AC280" s="223">
        <v>25</v>
      </c>
      <c r="AD280" s="223">
        <v>29</v>
      </c>
      <c r="AE280" s="118" t="s">
        <v>26</v>
      </c>
      <c r="AF280" s="224">
        <v>3</v>
      </c>
      <c r="AG280" s="225"/>
      <c r="AH280" s="226">
        <v>274</v>
      </c>
      <c r="AI280" s="222" t="s">
        <v>1027</v>
      </c>
      <c r="AJ280" s="222" t="s">
        <v>924</v>
      </c>
      <c r="AK280" s="222" t="s">
        <v>367</v>
      </c>
      <c r="AL280" s="222" t="s">
        <v>560</v>
      </c>
      <c r="AM280" s="222" t="s">
        <v>34</v>
      </c>
      <c r="AN280" s="333">
        <v>23</v>
      </c>
      <c r="AO280" s="333">
        <v>22</v>
      </c>
      <c r="AP280" s="118">
        <v>0</v>
      </c>
      <c r="AQ280" s="118">
        <v>2</v>
      </c>
    </row>
    <row r="281" spans="12:43" ht="14.5">
      <c r="L281" s="218">
        <v>275</v>
      </c>
      <c r="M281" s="219" t="s">
        <v>1029</v>
      </c>
      <c r="N281" s="219" t="s">
        <v>924</v>
      </c>
      <c r="O281" s="219" t="s">
        <v>367</v>
      </c>
      <c r="P281" s="219" t="s">
        <v>514</v>
      </c>
      <c r="Q281" s="219" t="s">
        <v>27</v>
      </c>
      <c r="R281" s="220">
        <v>23</v>
      </c>
      <c r="S281" s="220">
        <v>8</v>
      </c>
      <c r="T281" s="220">
        <v>0</v>
      </c>
      <c r="U281" s="220">
        <v>2</v>
      </c>
      <c r="V281" s="100"/>
      <c r="W281" s="221">
        <v>275</v>
      </c>
      <c r="X281" s="222" t="s">
        <v>1028</v>
      </c>
      <c r="Y281" s="222" t="s">
        <v>924</v>
      </c>
      <c r="Z281" s="222" t="s">
        <v>367</v>
      </c>
      <c r="AA281" s="222" t="s">
        <v>469</v>
      </c>
      <c r="AB281" s="222" t="s">
        <v>39</v>
      </c>
      <c r="AC281" s="223">
        <v>29</v>
      </c>
      <c r="AD281" s="223">
        <v>27</v>
      </c>
      <c r="AE281" s="118">
        <v>1</v>
      </c>
      <c r="AF281" s="224">
        <v>5</v>
      </c>
      <c r="AG281" s="225"/>
      <c r="AH281" s="226">
        <v>275</v>
      </c>
      <c r="AI281" s="222" t="s">
        <v>1028</v>
      </c>
      <c r="AJ281" s="222" t="s">
        <v>924</v>
      </c>
      <c r="AK281" s="222" t="s">
        <v>367</v>
      </c>
      <c r="AL281" s="222" t="s">
        <v>469</v>
      </c>
      <c r="AM281" s="222" t="s">
        <v>39</v>
      </c>
      <c r="AN281" s="333">
        <v>35</v>
      </c>
      <c r="AO281" s="333">
        <v>20</v>
      </c>
      <c r="AP281" s="118">
        <v>1</v>
      </c>
      <c r="AQ281" s="118">
        <v>2</v>
      </c>
    </row>
    <row r="282" spans="12:43" ht="14.5">
      <c r="L282" s="218">
        <v>276</v>
      </c>
      <c r="M282" s="219" t="s">
        <v>1030</v>
      </c>
      <c r="N282" s="219" t="s">
        <v>924</v>
      </c>
      <c r="O282" s="219" t="s">
        <v>367</v>
      </c>
      <c r="P282" s="219" t="s">
        <v>28</v>
      </c>
      <c r="Q282" s="219" t="s">
        <v>28</v>
      </c>
      <c r="R282" s="220">
        <v>18</v>
      </c>
      <c r="S282" s="220">
        <v>15</v>
      </c>
      <c r="T282" s="220">
        <v>0</v>
      </c>
      <c r="U282" s="220">
        <v>4</v>
      </c>
      <c r="V282" s="100"/>
      <c r="W282" s="221">
        <v>276</v>
      </c>
      <c r="X282" s="222" t="s">
        <v>1029</v>
      </c>
      <c r="Y282" s="222" t="s">
        <v>924</v>
      </c>
      <c r="Z282" s="222" t="s">
        <v>367</v>
      </c>
      <c r="AA282" s="222" t="s">
        <v>514</v>
      </c>
      <c r="AB282" s="222" t="s">
        <v>27</v>
      </c>
      <c r="AC282" s="223">
        <v>9</v>
      </c>
      <c r="AD282" s="223">
        <v>22</v>
      </c>
      <c r="AE282" s="118" t="s">
        <v>26</v>
      </c>
      <c r="AF282" s="224">
        <v>2</v>
      </c>
      <c r="AG282" s="225"/>
      <c r="AH282" s="226">
        <v>276</v>
      </c>
      <c r="AI282" s="222" t="s">
        <v>1029</v>
      </c>
      <c r="AJ282" s="222" t="s">
        <v>924</v>
      </c>
      <c r="AK282" s="222" t="s">
        <v>367</v>
      </c>
      <c r="AL282" s="222" t="s">
        <v>514</v>
      </c>
      <c r="AM282" s="222" t="s">
        <v>27</v>
      </c>
      <c r="AN282" s="333">
        <v>9</v>
      </c>
      <c r="AO282" s="333">
        <v>22</v>
      </c>
      <c r="AP282" s="118">
        <v>0</v>
      </c>
      <c r="AQ282" s="118">
        <v>2</v>
      </c>
    </row>
    <row r="283" spans="12:43" ht="14.5">
      <c r="L283" s="218">
        <v>277</v>
      </c>
      <c r="M283" s="219" t="s">
        <v>1031</v>
      </c>
      <c r="N283" s="219" t="s">
        <v>924</v>
      </c>
      <c r="O283" s="219" t="s">
        <v>367</v>
      </c>
      <c r="P283" s="219" t="s">
        <v>638</v>
      </c>
      <c r="Q283" s="219" t="s">
        <v>32</v>
      </c>
      <c r="R283" s="220">
        <v>18</v>
      </c>
      <c r="S283" s="220">
        <v>30</v>
      </c>
      <c r="T283" s="220">
        <v>0</v>
      </c>
      <c r="U283" s="220">
        <v>2</v>
      </c>
      <c r="V283" s="100"/>
      <c r="W283" s="221">
        <v>277</v>
      </c>
      <c r="X283" s="222" t="s">
        <v>1030</v>
      </c>
      <c r="Y283" s="222" t="s">
        <v>924</v>
      </c>
      <c r="Z283" s="222" t="s">
        <v>367</v>
      </c>
      <c r="AA283" s="222" t="s">
        <v>28</v>
      </c>
      <c r="AB283" s="222" t="s">
        <v>28</v>
      </c>
      <c r="AC283" s="223">
        <v>23</v>
      </c>
      <c r="AD283" s="223">
        <v>19</v>
      </c>
      <c r="AE283" s="118" t="s">
        <v>26</v>
      </c>
      <c r="AF283" s="224">
        <v>4</v>
      </c>
      <c r="AG283" s="225"/>
      <c r="AH283" s="226">
        <v>277</v>
      </c>
      <c r="AI283" s="222" t="s">
        <v>1030</v>
      </c>
      <c r="AJ283" s="222" t="s">
        <v>924</v>
      </c>
      <c r="AK283" s="222" t="s">
        <v>367</v>
      </c>
      <c r="AL283" s="222" t="s">
        <v>28</v>
      </c>
      <c r="AM283" s="222" t="s">
        <v>28</v>
      </c>
      <c r="AN283" s="333">
        <v>26</v>
      </c>
      <c r="AO283" s="333">
        <v>16</v>
      </c>
      <c r="AP283" s="118">
        <v>0</v>
      </c>
      <c r="AQ283" s="118">
        <v>3</v>
      </c>
    </row>
    <row r="284" spans="12:43" ht="14.5">
      <c r="L284" s="218">
        <v>278</v>
      </c>
      <c r="M284" s="219" t="s">
        <v>1032</v>
      </c>
      <c r="N284" s="219" t="s">
        <v>924</v>
      </c>
      <c r="O284" s="219" t="s">
        <v>367</v>
      </c>
      <c r="P284" s="219" t="s">
        <v>642</v>
      </c>
      <c r="Q284" s="219" t="s">
        <v>32</v>
      </c>
      <c r="R284" s="220">
        <v>38</v>
      </c>
      <c r="S284" s="220">
        <v>83</v>
      </c>
      <c r="T284" s="220">
        <v>0</v>
      </c>
      <c r="U284" s="220">
        <v>4</v>
      </c>
      <c r="V284" s="100"/>
      <c r="W284" s="221">
        <v>278</v>
      </c>
      <c r="X284" s="222" t="s">
        <v>1031</v>
      </c>
      <c r="Y284" s="222" t="s">
        <v>924</v>
      </c>
      <c r="Z284" s="222" t="s">
        <v>367</v>
      </c>
      <c r="AA284" s="222" t="s">
        <v>638</v>
      </c>
      <c r="AB284" s="222" t="s">
        <v>32</v>
      </c>
      <c r="AC284" s="223">
        <v>16</v>
      </c>
      <c r="AD284" s="223">
        <v>14</v>
      </c>
      <c r="AE284" s="118" t="s">
        <v>26</v>
      </c>
      <c r="AF284" s="224">
        <v>2</v>
      </c>
      <c r="AG284" s="225"/>
      <c r="AH284" s="226">
        <v>278</v>
      </c>
      <c r="AI284" s="222" t="s">
        <v>1031</v>
      </c>
      <c r="AJ284" s="222" t="s">
        <v>924</v>
      </c>
      <c r="AK284" s="222" t="s">
        <v>367</v>
      </c>
      <c r="AL284" s="222" t="s">
        <v>638</v>
      </c>
      <c r="AM284" s="222" t="s">
        <v>32</v>
      </c>
      <c r="AN284" s="333">
        <v>15</v>
      </c>
      <c r="AO284" s="333">
        <v>15</v>
      </c>
      <c r="AP284" s="118">
        <v>0</v>
      </c>
      <c r="AQ284" s="118">
        <v>2</v>
      </c>
    </row>
    <row r="285" spans="12:43" ht="14.5">
      <c r="L285" s="218">
        <v>279</v>
      </c>
      <c r="M285" s="219" t="s">
        <v>1033</v>
      </c>
      <c r="N285" s="219" t="s">
        <v>924</v>
      </c>
      <c r="O285" s="219" t="s">
        <v>367</v>
      </c>
      <c r="P285" s="219" t="s">
        <v>1034</v>
      </c>
      <c r="Q285" s="219" t="s">
        <v>28</v>
      </c>
      <c r="R285" s="220">
        <v>50</v>
      </c>
      <c r="S285" s="220">
        <v>41</v>
      </c>
      <c r="T285" s="220">
        <v>0</v>
      </c>
      <c r="U285" s="220">
        <v>5</v>
      </c>
      <c r="V285" s="100"/>
      <c r="W285" s="221">
        <v>279</v>
      </c>
      <c r="X285" s="222" t="s">
        <v>1032</v>
      </c>
      <c r="Y285" s="222" t="s">
        <v>924</v>
      </c>
      <c r="Z285" s="222" t="s">
        <v>367</v>
      </c>
      <c r="AA285" s="222" t="s">
        <v>642</v>
      </c>
      <c r="AB285" s="222" t="s">
        <v>32</v>
      </c>
      <c r="AC285" s="223">
        <v>36</v>
      </c>
      <c r="AD285" s="223">
        <v>48</v>
      </c>
      <c r="AE285" s="118" t="s">
        <v>26</v>
      </c>
      <c r="AF285" s="224">
        <v>4</v>
      </c>
      <c r="AG285" s="225"/>
      <c r="AH285" s="226">
        <v>279</v>
      </c>
      <c r="AI285" s="222" t="s">
        <v>1032</v>
      </c>
      <c r="AJ285" s="222" t="s">
        <v>924</v>
      </c>
      <c r="AK285" s="222" t="s">
        <v>367</v>
      </c>
      <c r="AL285" s="222" t="s">
        <v>642</v>
      </c>
      <c r="AM285" s="222" t="s">
        <v>32</v>
      </c>
      <c r="AN285" s="333">
        <v>37</v>
      </c>
      <c r="AO285" s="333">
        <v>35</v>
      </c>
      <c r="AP285" s="118">
        <v>1</v>
      </c>
      <c r="AQ285" s="118">
        <v>3</v>
      </c>
    </row>
    <row r="286" spans="12:43" ht="14.5">
      <c r="L286" s="218">
        <v>280</v>
      </c>
      <c r="M286" s="219" t="s">
        <v>1035</v>
      </c>
      <c r="N286" s="219" t="s">
        <v>924</v>
      </c>
      <c r="O286" s="219" t="s">
        <v>367</v>
      </c>
      <c r="P286" s="219" t="s">
        <v>631</v>
      </c>
      <c r="Q286" s="219" t="s">
        <v>28</v>
      </c>
      <c r="R286" s="220">
        <v>30</v>
      </c>
      <c r="S286" s="220">
        <v>26</v>
      </c>
      <c r="T286" s="220">
        <v>0</v>
      </c>
      <c r="U286" s="220">
        <v>4</v>
      </c>
      <c r="V286" s="100"/>
      <c r="W286" s="221">
        <v>280</v>
      </c>
      <c r="X286" s="222" t="s">
        <v>1033</v>
      </c>
      <c r="Y286" s="222" t="s">
        <v>924</v>
      </c>
      <c r="Z286" s="222" t="s">
        <v>367</v>
      </c>
      <c r="AA286" s="222" t="s">
        <v>1034</v>
      </c>
      <c r="AB286" s="222" t="s">
        <v>28</v>
      </c>
      <c r="AC286" s="223">
        <v>43</v>
      </c>
      <c r="AD286" s="223">
        <v>48</v>
      </c>
      <c r="AE286" s="118" t="s">
        <v>26</v>
      </c>
      <c r="AF286" s="224">
        <v>5</v>
      </c>
      <c r="AG286" s="225"/>
      <c r="AH286" s="226">
        <v>280</v>
      </c>
      <c r="AI286" s="222" t="s">
        <v>1033</v>
      </c>
      <c r="AJ286" s="222" t="s">
        <v>924</v>
      </c>
      <c r="AK286" s="222" t="s">
        <v>367</v>
      </c>
      <c r="AL286" s="222" t="s">
        <v>1034</v>
      </c>
      <c r="AM286" s="222" t="s">
        <v>28</v>
      </c>
      <c r="AN286" s="333">
        <v>37</v>
      </c>
      <c r="AO286" s="333">
        <v>46</v>
      </c>
      <c r="AP286" s="118">
        <v>0</v>
      </c>
      <c r="AQ286" s="118">
        <v>3</v>
      </c>
    </row>
    <row r="287" spans="12:43" ht="14.5">
      <c r="L287" s="218">
        <v>281</v>
      </c>
      <c r="M287" s="219" t="s">
        <v>1036</v>
      </c>
      <c r="N287" s="219" t="s">
        <v>924</v>
      </c>
      <c r="O287" s="219" t="s">
        <v>367</v>
      </c>
      <c r="P287" s="219" t="s">
        <v>1037</v>
      </c>
      <c r="Q287" s="219" t="s">
        <v>39</v>
      </c>
      <c r="R287" s="220">
        <v>20</v>
      </c>
      <c r="S287" s="220">
        <v>15</v>
      </c>
      <c r="T287" s="220">
        <v>0</v>
      </c>
      <c r="U287" s="220">
        <v>4</v>
      </c>
      <c r="V287" s="100"/>
      <c r="W287" s="221">
        <v>281</v>
      </c>
      <c r="X287" s="222" t="s">
        <v>1035</v>
      </c>
      <c r="Y287" s="222" t="s">
        <v>924</v>
      </c>
      <c r="Z287" s="222" t="s">
        <v>367</v>
      </c>
      <c r="AA287" s="222" t="s">
        <v>631</v>
      </c>
      <c r="AB287" s="222" t="s">
        <v>28</v>
      </c>
      <c r="AC287" s="223">
        <v>38</v>
      </c>
      <c r="AD287" s="223">
        <v>21</v>
      </c>
      <c r="AE287" s="118" t="s">
        <v>26</v>
      </c>
      <c r="AF287" s="224">
        <v>4</v>
      </c>
      <c r="AG287" s="225"/>
      <c r="AH287" s="226">
        <v>281</v>
      </c>
      <c r="AI287" s="222" t="s">
        <v>1035</v>
      </c>
      <c r="AJ287" s="222" t="s">
        <v>924</v>
      </c>
      <c r="AK287" s="222" t="s">
        <v>367</v>
      </c>
      <c r="AL287" s="222" t="s">
        <v>631</v>
      </c>
      <c r="AM287" s="222" t="s">
        <v>28</v>
      </c>
      <c r="AN287" s="333">
        <v>44</v>
      </c>
      <c r="AO287" s="333">
        <v>26</v>
      </c>
      <c r="AP287" s="118">
        <v>0</v>
      </c>
      <c r="AQ287" s="118">
        <v>2</v>
      </c>
    </row>
    <row r="288" spans="12:43" ht="14.5">
      <c r="L288" s="218">
        <v>282</v>
      </c>
      <c r="M288" s="219" t="s">
        <v>1038</v>
      </c>
      <c r="N288" s="219" t="s">
        <v>924</v>
      </c>
      <c r="O288" s="219" t="s">
        <v>367</v>
      </c>
      <c r="P288" s="219" t="s">
        <v>905</v>
      </c>
      <c r="Q288" s="219" t="s">
        <v>35</v>
      </c>
      <c r="R288" s="220">
        <v>57</v>
      </c>
      <c r="S288" s="220">
        <v>46</v>
      </c>
      <c r="T288" s="220">
        <v>0</v>
      </c>
      <c r="U288" s="220">
        <v>4</v>
      </c>
      <c r="V288" s="100"/>
      <c r="W288" s="221">
        <v>282</v>
      </c>
      <c r="X288" s="222" t="s">
        <v>1036</v>
      </c>
      <c r="Y288" s="222" t="s">
        <v>924</v>
      </c>
      <c r="Z288" s="222" t="s">
        <v>367</v>
      </c>
      <c r="AA288" s="222" t="s">
        <v>1037</v>
      </c>
      <c r="AB288" s="222" t="s">
        <v>39</v>
      </c>
      <c r="AC288" s="223">
        <v>13</v>
      </c>
      <c r="AD288" s="223">
        <v>15</v>
      </c>
      <c r="AE288" s="118" t="s">
        <v>26</v>
      </c>
      <c r="AF288" s="224">
        <v>4</v>
      </c>
      <c r="AG288" s="225"/>
      <c r="AH288" s="226">
        <v>282</v>
      </c>
      <c r="AI288" s="222" t="s">
        <v>1036</v>
      </c>
      <c r="AJ288" s="222" t="s">
        <v>924</v>
      </c>
      <c r="AK288" s="222" t="s">
        <v>367</v>
      </c>
      <c r="AL288" s="222" t="s">
        <v>1037</v>
      </c>
      <c r="AM288" s="222" t="s">
        <v>39</v>
      </c>
      <c r="AN288" s="333">
        <v>16</v>
      </c>
      <c r="AO288" s="333">
        <v>12</v>
      </c>
      <c r="AP288" s="118">
        <v>0</v>
      </c>
      <c r="AQ288" s="118">
        <v>4</v>
      </c>
    </row>
    <row r="289" spans="12:43" ht="14.5">
      <c r="L289" s="218">
        <v>283</v>
      </c>
      <c r="M289" s="219" t="s">
        <v>1039</v>
      </c>
      <c r="N289" s="219" t="s">
        <v>924</v>
      </c>
      <c r="O289" s="219" t="s">
        <v>367</v>
      </c>
      <c r="P289" s="219" t="s">
        <v>469</v>
      </c>
      <c r="Q289" s="219" t="s">
        <v>39</v>
      </c>
      <c r="R289" s="220">
        <v>14</v>
      </c>
      <c r="S289" s="220">
        <v>18</v>
      </c>
      <c r="T289" s="220">
        <v>0</v>
      </c>
      <c r="U289" s="220">
        <v>4</v>
      </c>
      <c r="V289" s="100"/>
      <c r="W289" s="221">
        <v>283</v>
      </c>
      <c r="X289" s="222" t="s">
        <v>1038</v>
      </c>
      <c r="Y289" s="222" t="s">
        <v>924</v>
      </c>
      <c r="Z289" s="222" t="s">
        <v>367</v>
      </c>
      <c r="AA289" s="222" t="s">
        <v>905</v>
      </c>
      <c r="AB289" s="222" t="s">
        <v>35</v>
      </c>
      <c r="AC289" s="223">
        <v>17</v>
      </c>
      <c r="AD289" s="223">
        <v>19</v>
      </c>
      <c r="AE289" s="118" t="s">
        <v>26</v>
      </c>
      <c r="AF289" s="224">
        <v>4</v>
      </c>
      <c r="AG289" s="225"/>
      <c r="AH289" s="226">
        <v>283</v>
      </c>
      <c r="AI289" s="222" t="s">
        <v>1038</v>
      </c>
      <c r="AJ289" s="222" t="s">
        <v>924</v>
      </c>
      <c r="AK289" s="222" t="s">
        <v>367</v>
      </c>
      <c r="AL289" s="222" t="s">
        <v>905</v>
      </c>
      <c r="AM289" s="222" t="s">
        <v>35</v>
      </c>
      <c r="AN289" s="333">
        <v>18</v>
      </c>
      <c r="AO289" s="333">
        <v>14</v>
      </c>
      <c r="AP289" s="118">
        <v>0</v>
      </c>
      <c r="AQ289" s="118">
        <v>3</v>
      </c>
    </row>
    <row r="290" spans="12:43" ht="14.5">
      <c r="L290" s="218">
        <v>284</v>
      </c>
      <c r="M290" s="219" t="s">
        <v>1040</v>
      </c>
      <c r="N290" s="219" t="s">
        <v>924</v>
      </c>
      <c r="O290" s="219" t="s">
        <v>367</v>
      </c>
      <c r="P290" s="219" t="s">
        <v>593</v>
      </c>
      <c r="Q290" s="219" t="s">
        <v>34</v>
      </c>
      <c r="R290" s="220">
        <v>21</v>
      </c>
      <c r="S290" s="220">
        <v>15</v>
      </c>
      <c r="T290" s="220">
        <v>0</v>
      </c>
      <c r="U290" s="220">
        <v>3</v>
      </c>
      <c r="V290" s="100"/>
      <c r="W290" s="221">
        <v>284</v>
      </c>
      <c r="X290" s="222" t="s">
        <v>1039</v>
      </c>
      <c r="Y290" s="222" t="s">
        <v>924</v>
      </c>
      <c r="Z290" s="222" t="s">
        <v>367</v>
      </c>
      <c r="AA290" s="222" t="s">
        <v>469</v>
      </c>
      <c r="AB290" s="222" t="s">
        <v>39</v>
      </c>
      <c r="AC290" s="223">
        <v>19</v>
      </c>
      <c r="AD290" s="223">
        <v>16</v>
      </c>
      <c r="AE290" s="118" t="s">
        <v>26</v>
      </c>
      <c r="AF290" s="224">
        <v>4</v>
      </c>
      <c r="AG290" s="225"/>
      <c r="AH290" s="226">
        <v>284</v>
      </c>
      <c r="AI290" s="222" t="s">
        <v>1039</v>
      </c>
      <c r="AJ290" s="222" t="s">
        <v>924</v>
      </c>
      <c r="AK290" s="222" t="s">
        <v>367</v>
      </c>
      <c r="AL290" s="222" t="s">
        <v>469</v>
      </c>
      <c r="AM290" s="222" t="s">
        <v>39</v>
      </c>
      <c r="AN290" s="333">
        <v>21</v>
      </c>
      <c r="AO290" s="333">
        <v>22</v>
      </c>
      <c r="AP290" s="118">
        <v>0</v>
      </c>
      <c r="AQ290" s="118">
        <v>3</v>
      </c>
    </row>
    <row r="291" spans="12:43" ht="14.5">
      <c r="L291" s="218">
        <v>285</v>
      </c>
      <c r="M291" s="219" t="s">
        <v>933</v>
      </c>
      <c r="N291" s="219" t="s">
        <v>924</v>
      </c>
      <c r="O291" s="219" t="s">
        <v>367</v>
      </c>
      <c r="P291" s="219" t="s">
        <v>1041</v>
      </c>
      <c r="Q291" s="219" t="s">
        <v>30</v>
      </c>
      <c r="R291" s="220">
        <v>8</v>
      </c>
      <c r="S291" s="220">
        <v>10</v>
      </c>
      <c r="T291" s="220">
        <v>0</v>
      </c>
      <c r="U291" s="220">
        <v>2</v>
      </c>
      <c r="V291" s="100"/>
      <c r="W291" s="221">
        <v>285</v>
      </c>
      <c r="X291" s="222" t="s">
        <v>1040</v>
      </c>
      <c r="Y291" s="222" t="s">
        <v>924</v>
      </c>
      <c r="Z291" s="222" t="s">
        <v>367</v>
      </c>
      <c r="AA291" s="222" t="s">
        <v>593</v>
      </c>
      <c r="AB291" s="222" t="s">
        <v>34</v>
      </c>
      <c r="AC291" s="223">
        <v>21</v>
      </c>
      <c r="AD291" s="223">
        <v>16</v>
      </c>
      <c r="AE291" s="118" t="s">
        <v>26</v>
      </c>
      <c r="AF291" s="224">
        <v>3</v>
      </c>
      <c r="AG291" s="225"/>
      <c r="AH291" s="226">
        <v>285</v>
      </c>
      <c r="AI291" s="222" t="s">
        <v>1040</v>
      </c>
      <c r="AJ291" s="222" t="s">
        <v>924</v>
      </c>
      <c r="AK291" s="222" t="s">
        <v>367</v>
      </c>
      <c r="AL291" s="222" t="s">
        <v>593</v>
      </c>
      <c r="AM291" s="222" t="s">
        <v>34</v>
      </c>
      <c r="AN291" s="333">
        <v>24</v>
      </c>
      <c r="AO291" s="333">
        <v>13</v>
      </c>
      <c r="AP291" s="118">
        <v>0</v>
      </c>
      <c r="AQ291" s="118">
        <v>3</v>
      </c>
    </row>
    <row r="292" spans="12:43" ht="14.5">
      <c r="L292" s="218">
        <v>286</v>
      </c>
      <c r="M292" s="219" t="s">
        <v>1042</v>
      </c>
      <c r="N292" s="219" t="s">
        <v>924</v>
      </c>
      <c r="O292" s="219" t="s">
        <v>367</v>
      </c>
      <c r="P292" s="219" t="s">
        <v>1043</v>
      </c>
      <c r="Q292" s="219" t="s">
        <v>39</v>
      </c>
      <c r="R292" s="220">
        <v>19</v>
      </c>
      <c r="S292" s="220">
        <v>13</v>
      </c>
      <c r="T292" s="220">
        <v>0</v>
      </c>
      <c r="U292" s="220">
        <v>4</v>
      </c>
      <c r="V292" s="100"/>
      <c r="W292" s="221">
        <v>286</v>
      </c>
      <c r="X292" s="222" t="s">
        <v>933</v>
      </c>
      <c r="Y292" s="222" t="s">
        <v>924</v>
      </c>
      <c r="Z292" s="222" t="s">
        <v>367</v>
      </c>
      <c r="AA292" s="222" t="s">
        <v>1041</v>
      </c>
      <c r="AB292" s="222" t="s">
        <v>30</v>
      </c>
      <c r="AC292" s="223">
        <v>13</v>
      </c>
      <c r="AD292" s="223">
        <v>7</v>
      </c>
      <c r="AE292" s="118" t="s">
        <v>26</v>
      </c>
      <c r="AF292" s="224">
        <v>2</v>
      </c>
      <c r="AG292" s="225"/>
      <c r="AH292" s="226">
        <v>286</v>
      </c>
      <c r="AI292" s="222" t="s">
        <v>933</v>
      </c>
      <c r="AJ292" s="222" t="s">
        <v>924</v>
      </c>
      <c r="AK292" s="222" t="s">
        <v>367</v>
      </c>
      <c r="AL292" s="222" t="s">
        <v>1041</v>
      </c>
      <c r="AM292" s="222" t="s">
        <v>30</v>
      </c>
      <c r="AN292" s="333">
        <v>11</v>
      </c>
      <c r="AO292" s="333">
        <v>6</v>
      </c>
      <c r="AP292" s="118">
        <v>0</v>
      </c>
      <c r="AQ292" s="118">
        <v>1</v>
      </c>
    </row>
    <row r="293" spans="12:43" ht="14.5">
      <c r="L293" s="218">
        <v>287</v>
      </c>
      <c r="M293" s="219" t="s">
        <v>1044</v>
      </c>
      <c r="N293" s="219" t="s">
        <v>924</v>
      </c>
      <c r="O293" s="219" t="s">
        <v>367</v>
      </c>
      <c r="P293" s="219" t="s">
        <v>30</v>
      </c>
      <c r="Q293" s="219" t="s">
        <v>30</v>
      </c>
      <c r="R293" s="220">
        <v>21</v>
      </c>
      <c r="S293" s="220">
        <v>19</v>
      </c>
      <c r="T293" s="220">
        <v>0</v>
      </c>
      <c r="U293" s="220">
        <v>4</v>
      </c>
      <c r="V293" s="100"/>
      <c r="W293" s="221">
        <v>287</v>
      </c>
      <c r="X293" s="222" t="s">
        <v>1042</v>
      </c>
      <c r="Y293" s="222" t="s">
        <v>924</v>
      </c>
      <c r="Z293" s="222" t="s">
        <v>367</v>
      </c>
      <c r="AA293" s="222" t="s">
        <v>1043</v>
      </c>
      <c r="AB293" s="222" t="s">
        <v>39</v>
      </c>
      <c r="AC293" s="223">
        <v>23</v>
      </c>
      <c r="AD293" s="223">
        <v>23</v>
      </c>
      <c r="AE293" s="118" t="s">
        <v>26</v>
      </c>
      <c r="AF293" s="224">
        <v>4</v>
      </c>
      <c r="AG293" s="225"/>
      <c r="AH293" s="226">
        <v>287</v>
      </c>
      <c r="AI293" s="222" t="s">
        <v>1042</v>
      </c>
      <c r="AJ293" s="222" t="s">
        <v>924</v>
      </c>
      <c r="AK293" s="222" t="s">
        <v>367</v>
      </c>
      <c r="AL293" s="222" t="s">
        <v>1043</v>
      </c>
      <c r="AM293" s="222" t="s">
        <v>39</v>
      </c>
      <c r="AN293" s="333">
        <v>32</v>
      </c>
      <c r="AO293" s="333">
        <v>39</v>
      </c>
      <c r="AP293" s="118">
        <v>0</v>
      </c>
      <c r="AQ293" s="118">
        <v>4</v>
      </c>
    </row>
    <row r="294" spans="12:43" ht="14.5">
      <c r="L294" s="218">
        <v>288</v>
      </c>
      <c r="M294" s="219" t="s">
        <v>1045</v>
      </c>
      <c r="N294" s="219" t="s">
        <v>924</v>
      </c>
      <c r="O294" s="219" t="s">
        <v>367</v>
      </c>
      <c r="P294" s="219" t="s">
        <v>591</v>
      </c>
      <c r="Q294" s="219" t="s">
        <v>30</v>
      </c>
      <c r="R294" s="220">
        <v>12</v>
      </c>
      <c r="S294" s="220">
        <v>23</v>
      </c>
      <c r="T294" s="220">
        <v>0</v>
      </c>
      <c r="U294" s="220">
        <v>2</v>
      </c>
      <c r="V294" s="100"/>
      <c r="W294" s="221">
        <v>288</v>
      </c>
      <c r="X294" s="222" t="s">
        <v>1044</v>
      </c>
      <c r="Y294" s="222" t="s">
        <v>924</v>
      </c>
      <c r="Z294" s="222" t="s">
        <v>367</v>
      </c>
      <c r="AA294" s="222" t="s">
        <v>30</v>
      </c>
      <c r="AB294" s="222" t="s">
        <v>30</v>
      </c>
      <c r="AC294" s="223">
        <v>23</v>
      </c>
      <c r="AD294" s="223">
        <v>24</v>
      </c>
      <c r="AE294" s="118" t="s">
        <v>26</v>
      </c>
      <c r="AF294" s="224">
        <v>4</v>
      </c>
      <c r="AG294" s="225"/>
      <c r="AH294" s="226">
        <v>288</v>
      </c>
      <c r="AI294" s="222" t="s">
        <v>1044</v>
      </c>
      <c r="AJ294" s="222" t="s">
        <v>924</v>
      </c>
      <c r="AK294" s="222" t="s">
        <v>367</v>
      </c>
      <c r="AL294" s="222" t="s">
        <v>30</v>
      </c>
      <c r="AM294" s="222" t="s">
        <v>30</v>
      </c>
      <c r="AN294" s="333">
        <v>13</v>
      </c>
      <c r="AO294" s="333">
        <v>15</v>
      </c>
      <c r="AP294" s="118">
        <v>0</v>
      </c>
      <c r="AQ294" s="118">
        <v>2</v>
      </c>
    </row>
    <row r="295" spans="12:43" ht="14.5">
      <c r="L295" s="218">
        <v>289</v>
      </c>
      <c r="M295" s="219" t="s">
        <v>1046</v>
      </c>
      <c r="N295" s="219" t="s">
        <v>924</v>
      </c>
      <c r="O295" s="219" t="s">
        <v>367</v>
      </c>
      <c r="P295" s="219" t="s">
        <v>759</v>
      </c>
      <c r="Q295" s="219" t="s">
        <v>29</v>
      </c>
      <c r="R295" s="220">
        <v>6</v>
      </c>
      <c r="S295" s="220">
        <v>6</v>
      </c>
      <c r="T295" s="220">
        <v>0</v>
      </c>
      <c r="U295" s="220">
        <v>2</v>
      </c>
      <c r="V295" s="100"/>
      <c r="W295" s="221">
        <v>289</v>
      </c>
      <c r="X295" s="222" t="s">
        <v>1045</v>
      </c>
      <c r="Y295" s="222" t="s">
        <v>924</v>
      </c>
      <c r="Z295" s="222" t="s">
        <v>367</v>
      </c>
      <c r="AA295" s="222" t="s">
        <v>591</v>
      </c>
      <c r="AB295" s="222" t="s">
        <v>30</v>
      </c>
      <c r="AC295" s="223">
        <v>21</v>
      </c>
      <c r="AD295" s="223">
        <v>12</v>
      </c>
      <c r="AE295" s="118" t="s">
        <v>26</v>
      </c>
      <c r="AF295" s="224">
        <v>2</v>
      </c>
      <c r="AG295" s="225"/>
      <c r="AH295" s="226">
        <v>289</v>
      </c>
      <c r="AI295" s="222" t="s">
        <v>1045</v>
      </c>
      <c r="AJ295" s="222" t="s">
        <v>924</v>
      </c>
      <c r="AK295" s="222" t="s">
        <v>367</v>
      </c>
      <c r="AL295" s="222" t="s">
        <v>591</v>
      </c>
      <c r="AM295" s="222" t="s">
        <v>30</v>
      </c>
      <c r="AN295" s="333">
        <v>22</v>
      </c>
      <c r="AO295" s="333">
        <v>16</v>
      </c>
      <c r="AP295" s="334">
        <v>0</v>
      </c>
      <c r="AQ295" s="334">
        <v>2</v>
      </c>
    </row>
    <row r="296" spans="12:43" ht="14.5">
      <c r="L296" s="218">
        <v>290</v>
      </c>
      <c r="M296" s="219" t="s">
        <v>1047</v>
      </c>
      <c r="N296" s="219" t="s">
        <v>924</v>
      </c>
      <c r="O296" s="219" t="s">
        <v>367</v>
      </c>
      <c r="P296" s="219" t="s">
        <v>527</v>
      </c>
      <c r="Q296" s="219" t="s">
        <v>27</v>
      </c>
      <c r="R296" s="220">
        <v>15</v>
      </c>
      <c r="S296" s="220">
        <v>13</v>
      </c>
      <c r="T296" s="220">
        <v>0</v>
      </c>
      <c r="U296" s="220">
        <v>3</v>
      </c>
      <c r="V296" s="100"/>
      <c r="W296" s="221">
        <v>290</v>
      </c>
      <c r="X296" s="222" t="s">
        <v>1046</v>
      </c>
      <c r="Y296" s="222" t="s">
        <v>924</v>
      </c>
      <c r="Z296" s="222" t="s">
        <v>367</v>
      </c>
      <c r="AA296" s="222" t="s">
        <v>759</v>
      </c>
      <c r="AB296" s="222" t="s">
        <v>29</v>
      </c>
      <c r="AC296" s="223">
        <v>5</v>
      </c>
      <c r="AD296" s="223">
        <v>7</v>
      </c>
      <c r="AE296" s="118" t="s">
        <v>26</v>
      </c>
      <c r="AF296" s="224">
        <v>2</v>
      </c>
      <c r="AG296" s="225"/>
      <c r="AH296" s="226">
        <v>290</v>
      </c>
      <c r="AI296" s="222" t="s">
        <v>1046</v>
      </c>
      <c r="AJ296" s="222" t="s">
        <v>924</v>
      </c>
      <c r="AK296" s="222" t="s">
        <v>367</v>
      </c>
      <c r="AL296" s="222" t="s">
        <v>759</v>
      </c>
      <c r="AM296" s="222" t="s">
        <v>29</v>
      </c>
      <c r="AN296" s="333">
        <v>8</v>
      </c>
      <c r="AO296" s="333">
        <v>4</v>
      </c>
      <c r="AP296" s="118">
        <v>0</v>
      </c>
      <c r="AQ296" s="118">
        <v>2</v>
      </c>
    </row>
    <row r="297" spans="12:43" ht="14.5">
      <c r="L297" s="218">
        <v>291</v>
      </c>
      <c r="M297" s="219" t="s">
        <v>1048</v>
      </c>
      <c r="N297" s="219" t="s">
        <v>924</v>
      </c>
      <c r="O297" s="219" t="s">
        <v>367</v>
      </c>
      <c r="P297" s="219" t="s">
        <v>717</v>
      </c>
      <c r="Q297" s="219" t="s">
        <v>33</v>
      </c>
      <c r="R297" s="220">
        <v>12</v>
      </c>
      <c r="S297" s="220">
        <v>13</v>
      </c>
      <c r="T297" s="220">
        <v>0</v>
      </c>
      <c r="U297" s="220">
        <v>3</v>
      </c>
      <c r="V297" s="100"/>
      <c r="W297" s="221">
        <v>291</v>
      </c>
      <c r="X297" s="222" t="s">
        <v>1047</v>
      </c>
      <c r="Y297" s="222" t="s">
        <v>924</v>
      </c>
      <c r="Z297" s="222" t="s">
        <v>367</v>
      </c>
      <c r="AA297" s="222" t="s">
        <v>527</v>
      </c>
      <c r="AB297" s="222" t="s">
        <v>27</v>
      </c>
      <c r="AC297" s="223">
        <v>9</v>
      </c>
      <c r="AD297" s="223">
        <v>19</v>
      </c>
      <c r="AE297" s="118" t="s">
        <v>26</v>
      </c>
      <c r="AF297" s="224">
        <v>3</v>
      </c>
      <c r="AG297" s="225"/>
      <c r="AH297" s="226">
        <v>291</v>
      </c>
      <c r="AI297" s="222" t="s">
        <v>1047</v>
      </c>
      <c r="AJ297" s="222" t="s">
        <v>924</v>
      </c>
      <c r="AK297" s="222" t="s">
        <v>367</v>
      </c>
      <c r="AL297" s="222" t="s">
        <v>527</v>
      </c>
      <c r="AM297" s="222" t="s">
        <v>27</v>
      </c>
      <c r="AN297" s="333">
        <v>7</v>
      </c>
      <c r="AO297" s="333">
        <v>13</v>
      </c>
      <c r="AP297" s="118">
        <v>0</v>
      </c>
      <c r="AQ297" s="118">
        <v>3</v>
      </c>
    </row>
    <row r="298" spans="12:43" ht="14.5">
      <c r="L298" s="218">
        <v>292</v>
      </c>
      <c r="M298" s="219" t="s">
        <v>1049</v>
      </c>
      <c r="N298" s="219" t="s">
        <v>924</v>
      </c>
      <c r="O298" s="219" t="s">
        <v>367</v>
      </c>
      <c r="P298" s="219" t="s">
        <v>730</v>
      </c>
      <c r="Q298" s="219" t="s">
        <v>39</v>
      </c>
      <c r="R298" s="220">
        <v>87</v>
      </c>
      <c r="S298" s="220">
        <v>70</v>
      </c>
      <c r="T298" s="220">
        <v>0</v>
      </c>
      <c r="U298" s="220">
        <v>8</v>
      </c>
      <c r="V298" s="100"/>
      <c r="W298" s="221">
        <v>292</v>
      </c>
      <c r="X298" s="222" t="s">
        <v>1048</v>
      </c>
      <c r="Y298" s="222" t="s">
        <v>924</v>
      </c>
      <c r="Z298" s="222" t="s">
        <v>367</v>
      </c>
      <c r="AA298" s="222" t="s">
        <v>717</v>
      </c>
      <c r="AB298" s="222" t="s">
        <v>33</v>
      </c>
      <c r="AC298" s="223">
        <v>14</v>
      </c>
      <c r="AD298" s="223">
        <v>8</v>
      </c>
      <c r="AE298" s="118" t="s">
        <v>26</v>
      </c>
      <c r="AF298" s="224">
        <v>3</v>
      </c>
      <c r="AG298" s="225"/>
      <c r="AH298" s="226">
        <v>292</v>
      </c>
      <c r="AI298" s="222" t="s">
        <v>1048</v>
      </c>
      <c r="AJ298" s="222" t="s">
        <v>924</v>
      </c>
      <c r="AK298" s="222" t="s">
        <v>367</v>
      </c>
      <c r="AL298" s="222" t="s">
        <v>717</v>
      </c>
      <c r="AM298" s="222" t="s">
        <v>33</v>
      </c>
      <c r="AN298" s="333">
        <v>15</v>
      </c>
      <c r="AO298" s="333">
        <v>10</v>
      </c>
      <c r="AP298" s="334">
        <v>2</v>
      </c>
      <c r="AQ298" s="334">
        <v>3</v>
      </c>
    </row>
    <row r="299" spans="12:43" ht="14.5">
      <c r="L299" s="218">
        <v>293</v>
      </c>
      <c r="M299" s="219" t="s">
        <v>1050</v>
      </c>
      <c r="N299" s="219" t="s">
        <v>924</v>
      </c>
      <c r="O299" s="219" t="s">
        <v>367</v>
      </c>
      <c r="P299" s="219" t="s">
        <v>1051</v>
      </c>
      <c r="Q299" s="219" t="s">
        <v>36</v>
      </c>
      <c r="R299" s="220">
        <v>18</v>
      </c>
      <c r="S299" s="220">
        <v>15</v>
      </c>
      <c r="T299" s="220">
        <v>0</v>
      </c>
      <c r="U299" s="220">
        <v>4</v>
      </c>
      <c r="V299" s="100"/>
      <c r="W299" s="221">
        <v>293</v>
      </c>
      <c r="X299" s="222" t="s">
        <v>1049</v>
      </c>
      <c r="Y299" s="222" t="s">
        <v>924</v>
      </c>
      <c r="Z299" s="222" t="s">
        <v>367</v>
      </c>
      <c r="AA299" s="222" t="s">
        <v>730</v>
      </c>
      <c r="AB299" s="222" t="s">
        <v>39</v>
      </c>
      <c r="AC299" s="223">
        <v>73</v>
      </c>
      <c r="AD299" s="223">
        <v>67</v>
      </c>
      <c r="AE299" s="118" t="s">
        <v>26</v>
      </c>
      <c r="AF299" s="224">
        <v>8</v>
      </c>
      <c r="AG299" s="225"/>
      <c r="AH299" s="226">
        <v>293</v>
      </c>
      <c r="AI299" s="222" t="s">
        <v>1049</v>
      </c>
      <c r="AJ299" s="222" t="s">
        <v>924</v>
      </c>
      <c r="AK299" s="222" t="s">
        <v>367</v>
      </c>
      <c r="AL299" s="222" t="s">
        <v>730</v>
      </c>
      <c r="AM299" s="222" t="s">
        <v>39</v>
      </c>
      <c r="AN299" s="333">
        <v>72</v>
      </c>
      <c r="AO299" s="333">
        <v>75</v>
      </c>
      <c r="AP299" s="118">
        <v>0</v>
      </c>
      <c r="AQ299" s="118">
        <v>7</v>
      </c>
    </row>
    <row r="300" spans="12:43" ht="14.5">
      <c r="L300" s="218">
        <v>294</v>
      </c>
      <c r="M300" s="219" t="s">
        <v>1052</v>
      </c>
      <c r="N300" s="219" t="s">
        <v>924</v>
      </c>
      <c r="O300" s="219" t="s">
        <v>367</v>
      </c>
      <c r="P300" s="219" t="s">
        <v>848</v>
      </c>
      <c r="Q300" s="219" t="s">
        <v>25</v>
      </c>
      <c r="R300" s="220">
        <v>12</v>
      </c>
      <c r="S300" s="220">
        <v>14</v>
      </c>
      <c r="T300" s="220">
        <v>0</v>
      </c>
      <c r="U300" s="220">
        <v>2</v>
      </c>
      <c r="V300" s="100"/>
      <c r="W300" s="221">
        <v>294</v>
      </c>
      <c r="X300" s="222" t="s">
        <v>1050</v>
      </c>
      <c r="Y300" s="222" t="s">
        <v>924</v>
      </c>
      <c r="Z300" s="222" t="s">
        <v>367</v>
      </c>
      <c r="AA300" s="222" t="s">
        <v>1051</v>
      </c>
      <c r="AB300" s="222" t="s">
        <v>36</v>
      </c>
      <c r="AC300" s="223">
        <v>10</v>
      </c>
      <c r="AD300" s="223">
        <v>16</v>
      </c>
      <c r="AE300" s="118" t="s">
        <v>26</v>
      </c>
      <c r="AF300" s="224">
        <v>4</v>
      </c>
      <c r="AG300" s="225"/>
      <c r="AH300" s="226">
        <v>294</v>
      </c>
      <c r="AI300" s="222" t="s">
        <v>1050</v>
      </c>
      <c r="AJ300" s="222" t="s">
        <v>924</v>
      </c>
      <c r="AK300" s="222" t="s">
        <v>367</v>
      </c>
      <c r="AL300" s="222" t="s">
        <v>1051</v>
      </c>
      <c r="AM300" s="222" t="s">
        <v>36</v>
      </c>
      <c r="AN300" s="333">
        <v>10</v>
      </c>
      <c r="AO300" s="333">
        <v>15</v>
      </c>
      <c r="AP300" s="334">
        <v>1</v>
      </c>
      <c r="AQ300" s="334">
        <v>3</v>
      </c>
    </row>
    <row r="301" spans="12:43" ht="14.5">
      <c r="L301" s="218">
        <v>295</v>
      </c>
      <c r="M301" s="219" t="s">
        <v>1053</v>
      </c>
      <c r="N301" s="219" t="s">
        <v>924</v>
      </c>
      <c r="O301" s="219" t="s">
        <v>367</v>
      </c>
      <c r="P301" s="219" t="s">
        <v>1054</v>
      </c>
      <c r="Q301" s="219" t="s">
        <v>35</v>
      </c>
      <c r="R301" s="220">
        <v>13</v>
      </c>
      <c r="S301" s="220">
        <v>16</v>
      </c>
      <c r="T301" s="220">
        <v>0</v>
      </c>
      <c r="U301" s="220">
        <v>3</v>
      </c>
      <c r="V301" s="100"/>
      <c r="W301" s="221">
        <v>295</v>
      </c>
      <c r="X301" s="222" t="s">
        <v>1052</v>
      </c>
      <c r="Y301" s="222" t="s">
        <v>924</v>
      </c>
      <c r="Z301" s="222" t="s">
        <v>367</v>
      </c>
      <c r="AA301" s="222" t="s">
        <v>848</v>
      </c>
      <c r="AB301" s="222" t="s">
        <v>25</v>
      </c>
      <c r="AC301" s="223">
        <v>14</v>
      </c>
      <c r="AD301" s="223">
        <v>15</v>
      </c>
      <c r="AE301" s="118" t="s">
        <v>26</v>
      </c>
      <c r="AF301" s="224">
        <v>2</v>
      </c>
      <c r="AG301" s="225"/>
      <c r="AH301" s="226">
        <v>295</v>
      </c>
      <c r="AI301" s="222" t="s">
        <v>1052</v>
      </c>
      <c r="AJ301" s="222" t="s">
        <v>924</v>
      </c>
      <c r="AK301" s="222" t="s">
        <v>367</v>
      </c>
      <c r="AL301" s="222" t="s">
        <v>848</v>
      </c>
      <c r="AM301" s="222" t="s">
        <v>25</v>
      </c>
      <c r="AN301" s="333">
        <v>22</v>
      </c>
      <c r="AO301" s="333">
        <v>20</v>
      </c>
      <c r="AP301" s="118">
        <v>0</v>
      </c>
      <c r="AQ301" s="118">
        <v>2</v>
      </c>
    </row>
    <row r="302" spans="12:43" ht="14.5">
      <c r="L302" s="218">
        <v>296</v>
      </c>
      <c r="M302" s="219" t="s">
        <v>1055</v>
      </c>
      <c r="N302" s="219" t="s">
        <v>924</v>
      </c>
      <c r="O302" s="219" t="s">
        <v>367</v>
      </c>
      <c r="P302" s="219" t="s">
        <v>1041</v>
      </c>
      <c r="Q302" s="219" t="s">
        <v>30</v>
      </c>
      <c r="R302" s="220">
        <v>18</v>
      </c>
      <c r="S302" s="220">
        <v>21</v>
      </c>
      <c r="T302" s="220">
        <v>0</v>
      </c>
      <c r="U302" s="220">
        <v>5</v>
      </c>
      <c r="V302" s="100"/>
      <c r="W302" s="221">
        <v>296</v>
      </c>
      <c r="X302" s="222" t="s">
        <v>1053</v>
      </c>
      <c r="Y302" s="222" t="s">
        <v>924</v>
      </c>
      <c r="Z302" s="222" t="s">
        <v>367</v>
      </c>
      <c r="AA302" s="222" t="s">
        <v>1054</v>
      </c>
      <c r="AB302" s="222" t="s">
        <v>35</v>
      </c>
      <c r="AC302" s="223">
        <v>15</v>
      </c>
      <c r="AD302" s="223">
        <v>18</v>
      </c>
      <c r="AE302" s="118" t="s">
        <v>26</v>
      </c>
      <c r="AF302" s="224">
        <v>3</v>
      </c>
      <c r="AG302" s="225"/>
      <c r="AH302" s="226">
        <v>296</v>
      </c>
      <c r="AI302" s="222" t="s">
        <v>1053</v>
      </c>
      <c r="AJ302" s="222" t="s">
        <v>924</v>
      </c>
      <c r="AK302" s="222" t="s">
        <v>367</v>
      </c>
      <c r="AL302" s="222" t="s">
        <v>1054</v>
      </c>
      <c r="AM302" s="222" t="s">
        <v>35</v>
      </c>
      <c r="AN302" s="333">
        <v>15</v>
      </c>
      <c r="AO302" s="333">
        <v>13</v>
      </c>
      <c r="AP302" s="118">
        <v>0</v>
      </c>
      <c r="AQ302" s="118">
        <v>2</v>
      </c>
    </row>
    <row r="303" spans="12:43" ht="14.5">
      <c r="L303" s="218">
        <v>297</v>
      </c>
      <c r="M303" s="219" t="s">
        <v>1056</v>
      </c>
      <c r="N303" s="219" t="s">
        <v>924</v>
      </c>
      <c r="O303" s="219" t="s">
        <v>367</v>
      </c>
      <c r="P303" s="219" t="s">
        <v>786</v>
      </c>
      <c r="Q303" s="219" t="s">
        <v>31</v>
      </c>
      <c r="R303" s="220">
        <v>14</v>
      </c>
      <c r="S303" s="220">
        <v>6</v>
      </c>
      <c r="T303" s="220">
        <v>0</v>
      </c>
      <c r="U303" s="220">
        <v>2</v>
      </c>
      <c r="V303" s="100"/>
      <c r="W303" s="221">
        <v>297</v>
      </c>
      <c r="X303" s="222" t="s">
        <v>1055</v>
      </c>
      <c r="Y303" s="222" t="s">
        <v>924</v>
      </c>
      <c r="Z303" s="222" t="s">
        <v>367</v>
      </c>
      <c r="AA303" s="222" t="s">
        <v>1041</v>
      </c>
      <c r="AB303" s="222" t="s">
        <v>30</v>
      </c>
      <c r="AC303" s="223">
        <v>23</v>
      </c>
      <c r="AD303" s="223">
        <v>14</v>
      </c>
      <c r="AE303" s="118" t="s">
        <v>26</v>
      </c>
      <c r="AF303" s="224">
        <v>5</v>
      </c>
      <c r="AG303" s="225"/>
      <c r="AH303" s="226">
        <v>297</v>
      </c>
      <c r="AI303" s="222" t="s">
        <v>1055</v>
      </c>
      <c r="AJ303" s="222" t="s">
        <v>924</v>
      </c>
      <c r="AK303" s="222" t="s">
        <v>367</v>
      </c>
      <c r="AL303" s="222" t="s">
        <v>1041</v>
      </c>
      <c r="AM303" s="222" t="s">
        <v>30</v>
      </c>
      <c r="AN303" s="333">
        <v>28</v>
      </c>
      <c r="AO303" s="333">
        <v>12</v>
      </c>
      <c r="AP303" s="118">
        <v>0</v>
      </c>
      <c r="AQ303" s="118">
        <v>4</v>
      </c>
    </row>
    <row r="304" spans="12:43" ht="14.5">
      <c r="L304" s="218">
        <v>298</v>
      </c>
      <c r="M304" s="219" t="s">
        <v>1057</v>
      </c>
      <c r="N304" s="219" t="s">
        <v>924</v>
      </c>
      <c r="O304" s="219" t="s">
        <v>367</v>
      </c>
      <c r="P304" s="219" t="s">
        <v>1058</v>
      </c>
      <c r="Q304" s="219" t="s">
        <v>35</v>
      </c>
      <c r="R304" s="220">
        <v>13</v>
      </c>
      <c r="S304" s="220">
        <v>16</v>
      </c>
      <c r="T304" s="220">
        <v>0</v>
      </c>
      <c r="U304" s="220">
        <v>3</v>
      </c>
      <c r="V304" s="100"/>
      <c r="W304" s="221">
        <v>298</v>
      </c>
      <c r="X304" s="222" t="s">
        <v>1056</v>
      </c>
      <c r="Y304" s="222" t="s">
        <v>924</v>
      </c>
      <c r="Z304" s="222" t="s">
        <v>367</v>
      </c>
      <c r="AA304" s="222" t="s">
        <v>786</v>
      </c>
      <c r="AB304" s="222" t="s">
        <v>31</v>
      </c>
      <c r="AC304" s="223">
        <v>14</v>
      </c>
      <c r="AD304" s="223">
        <v>11</v>
      </c>
      <c r="AE304" s="118" t="s">
        <v>26</v>
      </c>
      <c r="AF304" s="224">
        <v>2</v>
      </c>
      <c r="AG304" s="225"/>
      <c r="AH304" s="226">
        <v>298</v>
      </c>
      <c r="AI304" s="222" t="s">
        <v>1056</v>
      </c>
      <c r="AJ304" s="222" t="s">
        <v>924</v>
      </c>
      <c r="AK304" s="222" t="s">
        <v>367</v>
      </c>
      <c r="AL304" s="222" t="s">
        <v>786</v>
      </c>
      <c r="AM304" s="222" t="s">
        <v>31</v>
      </c>
      <c r="AN304" s="333">
        <v>10</v>
      </c>
      <c r="AO304" s="333">
        <v>9</v>
      </c>
      <c r="AP304" s="118">
        <v>0</v>
      </c>
      <c r="AQ304" s="118">
        <v>2</v>
      </c>
    </row>
    <row r="305" spans="23:43" ht="14.5">
      <c r="W305" s="221">
        <v>299</v>
      </c>
      <c r="X305" s="222" t="s">
        <v>1057</v>
      </c>
      <c r="Y305" s="222" t="s">
        <v>924</v>
      </c>
      <c r="Z305" s="222" t="s">
        <v>367</v>
      </c>
      <c r="AA305" s="222" t="s">
        <v>1058</v>
      </c>
      <c r="AB305" s="222" t="s">
        <v>35</v>
      </c>
      <c r="AC305" s="221">
        <v>12</v>
      </c>
      <c r="AD305" s="221">
        <v>11</v>
      </c>
      <c r="AE305" s="229" t="s">
        <v>26</v>
      </c>
      <c r="AF305" s="230">
        <v>3</v>
      </c>
      <c r="AG305" s="225"/>
      <c r="AH305" s="226">
        <v>299</v>
      </c>
      <c r="AI305" s="222" t="s">
        <v>1057</v>
      </c>
      <c r="AJ305" s="222" t="s">
        <v>924</v>
      </c>
      <c r="AK305" s="222" t="s">
        <v>367</v>
      </c>
      <c r="AL305" s="222" t="s">
        <v>1058</v>
      </c>
      <c r="AM305" s="222" t="s">
        <v>35</v>
      </c>
      <c r="AN305" s="333">
        <v>6</v>
      </c>
      <c r="AO305" s="333">
        <v>11</v>
      </c>
      <c r="AP305" s="229">
        <v>0</v>
      </c>
      <c r="AQ305" s="229">
        <v>1</v>
      </c>
    </row>
    <row r="306" spans="23:43" ht="14.5">
      <c r="W306" s="221">
        <v>300</v>
      </c>
      <c r="X306" s="222" t="s">
        <v>1059</v>
      </c>
      <c r="Y306" s="222" t="s">
        <v>924</v>
      </c>
      <c r="Z306" s="222" t="s">
        <v>367</v>
      </c>
      <c r="AA306" s="222" t="s">
        <v>1058</v>
      </c>
      <c r="AB306" s="222" t="s">
        <v>35</v>
      </c>
      <c r="AC306" s="221">
        <v>10</v>
      </c>
      <c r="AD306" s="221">
        <v>22</v>
      </c>
      <c r="AE306" s="229" t="s">
        <v>26</v>
      </c>
      <c r="AF306" s="230">
        <v>4</v>
      </c>
      <c r="AG306" s="225"/>
      <c r="AH306" s="226">
        <v>300</v>
      </c>
      <c r="AI306" s="222" t="s">
        <v>1059</v>
      </c>
      <c r="AJ306" s="222" t="s">
        <v>924</v>
      </c>
      <c r="AK306" s="222" t="s">
        <v>367</v>
      </c>
      <c r="AL306" s="222" t="s">
        <v>1058</v>
      </c>
      <c r="AM306" s="222" t="s">
        <v>35</v>
      </c>
      <c r="AN306" s="333">
        <v>21</v>
      </c>
      <c r="AO306" s="333">
        <v>27</v>
      </c>
      <c r="AP306" s="229">
        <v>0</v>
      </c>
      <c r="AQ306" s="229">
        <v>2</v>
      </c>
    </row>
  </sheetData>
  <mergeCells count="32">
    <mergeCell ref="A4:A5"/>
    <mergeCell ref="B4:B5"/>
    <mergeCell ref="C4:C5"/>
    <mergeCell ref="D4:D5"/>
    <mergeCell ref="E4:E5"/>
    <mergeCell ref="F4:F5"/>
    <mergeCell ref="G4:H4"/>
    <mergeCell ref="I4:J4"/>
    <mergeCell ref="L4:L5"/>
    <mergeCell ref="M4:M5"/>
    <mergeCell ref="N4:N5"/>
    <mergeCell ref="O4:O5"/>
    <mergeCell ref="P4:P5"/>
    <mergeCell ref="Q4:Q5"/>
    <mergeCell ref="R4:S4"/>
    <mergeCell ref="T4:U4"/>
    <mergeCell ref="W4:W5"/>
    <mergeCell ref="X4:X5"/>
    <mergeCell ref="Y4:Y5"/>
    <mergeCell ref="Z4:Z5"/>
    <mergeCell ref="AA4:AA5"/>
    <mergeCell ref="AL4:AL5"/>
    <mergeCell ref="AM4:AM5"/>
    <mergeCell ref="AN4:AO4"/>
    <mergeCell ref="AP4:AQ4"/>
    <mergeCell ref="AB4:AB5"/>
    <mergeCell ref="AC4:AD4"/>
    <mergeCell ref="AE4:AF4"/>
    <mergeCell ref="AH4:AH5"/>
    <mergeCell ref="AI4:AI5"/>
    <mergeCell ref="AJ4:AJ5"/>
    <mergeCell ref="AK4:A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L18" sqref="L18"/>
    </sheetView>
  </sheetViews>
  <sheetFormatPr defaultColWidth="14.453125" defaultRowHeight="15" customHeight="1"/>
  <cols>
    <col min="1" max="1" width="12.54296875" customWidth="1"/>
    <col min="2" max="2" width="5.1796875" customWidth="1"/>
    <col min="3" max="6" width="9.1796875" customWidth="1"/>
    <col min="7" max="22" width="8.7265625" customWidth="1"/>
  </cols>
  <sheetData>
    <row r="1" spans="1:26" ht="18.75" customHeight="1">
      <c r="A1" s="231" t="s">
        <v>1060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8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8.75" customHeight="1">
      <c r="A3" s="231" t="s">
        <v>1061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8.75" customHeight="1">
      <c r="A4" s="231" t="s">
        <v>1062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8.75" customHeight="1">
      <c r="A5" s="231" t="s">
        <v>1063</v>
      </c>
      <c r="B5" s="232" t="s">
        <v>1064</v>
      </c>
      <c r="C5" s="233" t="s">
        <v>1065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8.75" customHeight="1">
      <c r="A6" s="231" t="s">
        <v>1066</v>
      </c>
      <c r="B6" s="231" t="s">
        <v>1064</v>
      </c>
      <c r="C6" s="234" t="s">
        <v>1067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8.75" customHeight="1">
      <c r="A7" s="58"/>
      <c r="B7" s="58"/>
      <c r="C7" s="231" t="s">
        <v>1068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8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8.75" customHeight="1">
      <c r="A9" s="231" t="s">
        <v>1069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8.75" customHeight="1">
      <c r="A10" s="231" t="s">
        <v>1070</v>
      </c>
      <c r="B10" s="58" t="s">
        <v>1064</v>
      </c>
      <c r="C10" s="58" t="s">
        <v>1071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8.75" customHeight="1">
      <c r="A11" s="231" t="s">
        <v>1072</v>
      </c>
      <c r="B11" s="58" t="s">
        <v>1064</v>
      </c>
      <c r="C11" s="58" t="s">
        <v>1073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8.75" customHeight="1">
      <c r="A12" s="231" t="s">
        <v>1074</v>
      </c>
      <c r="B12" s="58" t="s">
        <v>1064</v>
      </c>
      <c r="C12" s="235" t="s">
        <v>1075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8.75" customHeight="1">
      <c r="A13" s="231" t="s">
        <v>1063</v>
      </c>
      <c r="B13" s="58" t="s">
        <v>1064</v>
      </c>
      <c r="C13" s="58" t="s">
        <v>1076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8.75" customHeight="1">
      <c r="A14" s="231" t="s">
        <v>1077</v>
      </c>
      <c r="B14" s="58" t="s">
        <v>1064</v>
      </c>
      <c r="C14" s="231" t="s">
        <v>1078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8.7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8.7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8.7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8.7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8.7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8.7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8.7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8.7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8.7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8.7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8.7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8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8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8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8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8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8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8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8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8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8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8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8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8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8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8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8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8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8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8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8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8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8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8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8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8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8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8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8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8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8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8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8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8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8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8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8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8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8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8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8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8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8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8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8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8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8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8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8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8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8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8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8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8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8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8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8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8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8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8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8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8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8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8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8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8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8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8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8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8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8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8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8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8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8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8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8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8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8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8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8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8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8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8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8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8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8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8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8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8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8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8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8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8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8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8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8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8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8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8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8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8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8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8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8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8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8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8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8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8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8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8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8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8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8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8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8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8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8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8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8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8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8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8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8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8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8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8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8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8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8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8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8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8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8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8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8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8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8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8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8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8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8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8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8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8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8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8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8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8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8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8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8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8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8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8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8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8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8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8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8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8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8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8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8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8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8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8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8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8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8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8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8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8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8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8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8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8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8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8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8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8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8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8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8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8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8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8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8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8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8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8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8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8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8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8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5.7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5.7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5.7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15.7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15.7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15.7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15.7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spans="1:26" ht="15.7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spans="1:26" ht="15.7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hyperlinks>
    <hyperlink ref="B5" r:id="rId1" xr:uid="{00000000-0004-0000-0600-000000000000}"/>
    <hyperlink ref="C5" r:id="rId2" xr:uid="{00000000-0004-0000-0600-000001000000}"/>
  </hyperlink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74B5-F05A-4121-82D4-CA5B35CD533B}">
  <dimension ref="A1:AA123"/>
  <sheetViews>
    <sheetView topLeftCell="B1" workbookViewId="0">
      <selection activeCell="Z2" sqref="Z2"/>
    </sheetView>
  </sheetViews>
  <sheetFormatPr defaultRowHeight="14.5"/>
  <cols>
    <col min="1" max="1" width="25.26953125" bestFit="1" customWidth="1"/>
    <col min="6" max="6" width="25.26953125" bestFit="1" customWidth="1"/>
    <col min="15" max="15" width="25.26953125" bestFit="1" customWidth="1"/>
  </cols>
  <sheetData>
    <row r="1" spans="1:27">
      <c r="A1" t="s">
        <v>1079</v>
      </c>
      <c r="B1" t="s">
        <v>1080</v>
      </c>
      <c r="C1" t="s">
        <v>1081</v>
      </c>
      <c r="D1" t="s">
        <v>1082</v>
      </c>
      <c r="F1" t="s">
        <v>1079</v>
      </c>
      <c r="G1" t="s">
        <v>1097</v>
      </c>
      <c r="H1" t="s">
        <v>1098</v>
      </c>
      <c r="I1" t="s">
        <v>1099</v>
      </c>
      <c r="J1" t="s">
        <v>370</v>
      </c>
      <c r="K1" t="s">
        <v>372</v>
      </c>
      <c r="L1" t="s">
        <v>371</v>
      </c>
      <c r="M1" t="s">
        <v>1082</v>
      </c>
      <c r="O1" t="s">
        <v>1079</v>
      </c>
      <c r="P1" t="s">
        <v>1090</v>
      </c>
      <c r="Q1" t="s">
        <v>1091</v>
      </c>
      <c r="R1" t="s">
        <v>1092</v>
      </c>
      <c r="S1" t="s">
        <v>1093</v>
      </c>
      <c r="T1" t="s">
        <v>1094</v>
      </c>
      <c r="U1" t="s">
        <v>363</v>
      </c>
      <c r="V1" t="s">
        <v>367</v>
      </c>
      <c r="W1" t="s">
        <v>1095</v>
      </c>
      <c r="X1" s="247" t="s">
        <v>363</v>
      </c>
      <c r="Y1" s="247" t="s">
        <v>1100</v>
      </c>
      <c r="Z1" t="s">
        <v>1096</v>
      </c>
      <c r="AA1" t="s">
        <v>1082</v>
      </c>
    </row>
    <row r="2" spans="1:27">
      <c r="F2" s="246">
        <v>1</v>
      </c>
      <c r="G2" s="246">
        <v>2</v>
      </c>
      <c r="H2" s="246">
        <v>3</v>
      </c>
      <c r="I2" s="246">
        <v>4</v>
      </c>
      <c r="J2" s="246">
        <v>5</v>
      </c>
      <c r="K2" s="246">
        <v>6</v>
      </c>
      <c r="L2" s="246">
        <v>7</v>
      </c>
      <c r="O2" s="246">
        <v>1</v>
      </c>
      <c r="P2" s="246">
        <v>2</v>
      </c>
      <c r="Q2" s="246">
        <v>3</v>
      </c>
      <c r="R2" s="246">
        <v>4</v>
      </c>
      <c r="S2" s="246">
        <v>5</v>
      </c>
      <c r="T2" s="246">
        <v>6</v>
      </c>
      <c r="U2" s="246">
        <v>7</v>
      </c>
      <c r="V2" s="246">
        <v>8</v>
      </c>
      <c r="W2" s="246">
        <v>9</v>
      </c>
      <c r="X2" s="246">
        <v>10</v>
      </c>
      <c r="Y2" s="246">
        <v>11</v>
      </c>
      <c r="Z2" s="246">
        <v>12</v>
      </c>
      <c r="AA2" s="246">
        <v>12</v>
      </c>
    </row>
    <row r="3" spans="1:27">
      <c r="A3" s="236">
        <v>0</v>
      </c>
      <c r="B3" s="236">
        <v>1</v>
      </c>
      <c r="C3" s="236"/>
      <c r="D3">
        <v>1</v>
      </c>
      <c r="F3" s="236">
        <v>0</v>
      </c>
      <c r="G3" s="236"/>
      <c r="H3" s="236">
        <v>1</v>
      </c>
      <c r="I3" s="236"/>
      <c r="J3" s="236"/>
      <c r="K3" s="236"/>
      <c r="L3" s="236"/>
      <c r="M3">
        <v>1</v>
      </c>
      <c r="O3" s="236">
        <v>0</v>
      </c>
      <c r="P3" s="236"/>
      <c r="Q3" s="236"/>
      <c r="R3" s="236"/>
      <c r="S3" s="236"/>
      <c r="T3" s="236"/>
      <c r="U3" s="236">
        <v>1</v>
      </c>
      <c r="V3" s="236"/>
      <c r="W3" s="236"/>
      <c r="X3" s="236">
        <f>S3+U3</f>
        <v>1</v>
      </c>
      <c r="Y3" s="236">
        <f>P3+T3</f>
        <v>0</v>
      </c>
      <c r="Z3" s="236"/>
      <c r="AA3">
        <v>1</v>
      </c>
    </row>
    <row r="4" spans="1:27">
      <c r="A4" s="236" t="s">
        <v>120</v>
      </c>
      <c r="B4" s="236">
        <v>1</v>
      </c>
      <c r="C4" s="236">
        <v>1</v>
      </c>
      <c r="D4">
        <v>2</v>
      </c>
      <c r="F4" s="236" t="s">
        <v>120</v>
      </c>
      <c r="G4" s="236"/>
      <c r="H4" s="236">
        <v>1</v>
      </c>
      <c r="I4" s="236"/>
      <c r="J4" s="236"/>
      <c r="K4" s="236">
        <v>1</v>
      </c>
      <c r="L4" s="236"/>
      <c r="M4">
        <v>2</v>
      </c>
      <c r="O4" s="236" t="s">
        <v>120</v>
      </c>
      <c r="P4" s="236"/>
      <c r="Q4" s="236"/>
      <c r="R4" s="236"/>
      <c r="S4" s="236">
        <v>1</v>
      </c>
      <c r="T4" s="236"/>
      <c r="U4" s="236"/>
      <c r="V4" s="236">
        <v>1</v>
      </c>
      <c r="W4" s="236"/>
      <c r="X4" s="236">
        <f t="shared" ref="X4:X67" si="0">S4+U4</f>
        <v>1</v>
      </c>
      <c r="Y4" s="236">
        <f t="shared" ref="Y4:Y67" si="1">P4+T4</f>
        <v>0</v>
      </c>
      <c r="Z4" s="236"/>
      <c r="AA4">
        <v>2</v>
      </c>
    </row>
    <row r="5" spans="1:27">
      <c r="A5" s="236" t="s">
        <v>194</v>
      </c>
      <c r="B5" s="236">
        <v>3</v>
      </c>
      <c r="C5" s="236">
        <v>3</v>
      </c>
      <c r="D5">
        <v>6</v>
      </c>
      <c r="F5" s="236" t="s">
        <v>194</v>
      </c>
      <c r="G5" s="236"/>
      <c r="H5" s="236">
        <v>2</v>
      </c>
      <c r="I5" s="236"/>
      <c r="J5" s="236">
        <v>3</v>
      </c>
      <c r="K5" s="236"/>
      <c r="L5" s="236">
        <v>1</v>
      </c>
      <c r="M5">
        <v>6</v>
      </c>
      <c r="O5" s="236" t="s">
        <v>194</v>
      </c>
      <c r="P5" s="236"/>
      <c r="Q5" s="236">
        <v>2</v>
      </c>
      <c r="R5" s="236">
        <v>1</v>
      </c>
      <c r="S5" s="236">
        <v>1</v>
      </c>
      <c r="T5" s="236"/>
      <c r="U5" s="236"/>
      <c r="V5" s="236">
        <v>1</v>
      </c>
      <c r="W5" s="236">
        <v>1</v>
      </c>
      <c r="X5" s="236">
        <f t="shared" si="0"/>
        <v>1</v>
      </c>
      <c r="Y5" s="236">
        <f t="shared" si="1"/>
        <v>0</v>
      </c>
      <c r="Z5" s="236"/>
      <c r="AA5">
        <v>6</v>
      </c>
    </row>
    <row r="6" spans="1:27">
      <c r="A6" s="236" t="s">
        <v>196</v>
      </c>
      <c r="B6" s="236">
        <v>4</v>
      </c>
      <c r="C6" s="236">
        <v>9</v>
      </c>
      <c r="D6">
        <v>13</v>
      </c>
      <c r="F6" s="236" t="s">
        <v>196</v>
      </c>
      <c r="G6" s="236"/>
      <c r="H6" s="236"/>
      <c r="I6" s="236"/>
      <c r="J6" s="236">
        <v>9</v>
      </c>
      <c r="K6" s="236">
        <v>2</v>
      </c>
      <c r="L6" s="236">
        <v>2</v>
      </c>
      <c r="M6">
        <v>13</v>
      </c>
      <c r="O6" s="236" t="s">
        <v>196</v>
      </c>
      <c r="P6" s="236"/>
      <c r="Q6" s="236">
        <v>8</v>
      </c>
      <c r="R6" s="236">
        <v>2</v>
      </c>
      <c r="S6" s="236"/>
      <c r="T6" s="236">
        <v>1</v>
      </c>
      <c r="U6" s="236"/>
      <c r="V6" s="236">
        <v>2</v>
      </c>
      <c r="W6" s="236"/>
      <c r="X6" s="236">
        <f t="shared" si="0"/>
        <v>0</v>
      </c>
      <c r="Y6" s="236">
        <f t="shared" si="1"/>
        <v>1</v>
      </c>
      <c r="Z6" s="236"/>
      <c r="AA6">
        <v>13</v>
      </c>
    </row>
    <row r="7" spans="1:27">
      <c r="A7" s="236" t="s">
        <v>212</v>
      </c>
      <c r="B7" s="236">
        <v>2</v>
      </c>
      <c r="C7" s="236">
        <v>2</v>
      </c>
      <c r="D7">
        <v>4</v>
      </c>
      <c r="F7" s="236" t="s">
        <v>212</v>
      </c>
      <c r="G7" s="236"/>
      <c r="H7" s="236"/>
      <c r="I7" s="236"/>
      <c r="J7" s="236">
        <v>2</v>
      </c>
      <c r="K7" s="236">
        <v>1</v>
      </c>
      <c r="L7" s="236">
        <v>1</v>
      </c>
      <c r="M7">
        <v>4</v>
      </c>
      <c r="O7" s="236" t="s">
        <v>212</v>
      </c>
      <c r="P7" s="236"/>
      <c r="Q7" s="236">
        <v>1</v>
      </c>
      <c r="R7" s="236"/>
      <c r="S7" s="236"/>
      <c r="T7" s="236"/>
      <c r="U7" s="236"/>
      <c r="V7" s="236">
        <v>2</v>
      </c>
      <c r="W7" s="236">
        <v>1</v>
      </c>
      <c r="X7" s="236">
        <f t="shared" si="0"/>
        <v>0</v>
      </c>
      <c r="Y7" s="236">
        <f t="shared" si="1"/>
        <v>0</v>
      </c>
      <c r="Z7" s="236"/>
      <c r="AA7">
        <v>4</v>
      </c>
    </row>
    <row r="8" spans="1:27">
      <c r="A8" s="236" t="s">
        <v>82</v>
      </c>
      <c r="B8" s="236">
        <v>1</v>
      </c>
      <c r="C8" s="236">
        <v>3</v>
      </c>
      <c r="D8">
        <v>4</v>
      </c>
      <c r="F8" s="236" t="s">
        <v>82</v>
      </c>
      <c r="G8" s="236"/>
      <c r="H8" s="236"/>
      <c r="I8" s="236"/>
      <c r="J8" s="236">
        <v>4</v>
      </c>
      <c r="K8" s="236"/>
      <c r="L8" s="236"/>
      <c r="M8">
        <v>4</v>
      </c>
      <c r="O8" s="236" t="s">
        <v>82</v>
      </c>
      <c r="P8" s="236"/>
      <c r="Q8" s="236">
        <v>3</v>
      </c>
      <c r="R8" s="236">
        <v>1</v>
      </c>
      <c r="S8" s="236"/>
      <c r="T8" s="236"/>
      <c r="U8" s="236"/>
      <c r="V8" s="236"/>
      <c r="W8" s="236"/>
      <c r="X8" s="236">
        <f t="shared" si="0"/>
        <v>0</v>
      </c>
      <c r="Y8" s="236">
        <f t="shared" si="1"/>
        <v>0</v>
      </c>
      <c r="Z8" s="236"/>
      <c r="AA8">
        <v>4</v>
      </c>
    </row>
    <row r="9" spans="1:27">
      <c r="A9" s="236" t="s">
        <v>243</v>
      </c>
      <c r="B9" s="236">
        <v>1</v>
      </c>
      <c r="C9" s="236">
        <v>1</v>
      </c>
      <c r="D9">
        <v>2</v>
      </c>
      <c r="F9" s="236" t="s">
        <v>243</v>
      </c>
      <c r="G9" s="236"/>
      <c r="H9" s="236">
        <v>2</v>
      </c>
      <c r="I9" s="236"/>
      <c r="J9" s="236"/>
      <c r="K9" s="236"/>
      <c r="L9" s="236"/>
      <c r="M9">
        <v>2</v>
      </c>
      <c r="O9" s="236" t="s">
        <v>243</v>
      </c>
      <c r="P9" s="236"/>
      <c r="Q9" s="236"/>
      <c r="R9" s="236"/>
      <c r="S9" s="236">
        <v>1</v>
      </c>
      <c r="T9" s="236"/>
      <c r="U9" s="236"/>
      <c r="V9" s="236">
        <v>1</v>
      </c>
      <c r="W9" s="236"/>
      <c r="X9" s="236">
        <f t="shared" si="0"/>
        <v>1</v>
      </c>
      <c r="Y9" s="236">
        <f t="shared" si="1"/>
        <v>0</v>
      </c>
      <c r="Z9" s="236"/>
      <c r="AA9">
        <v>2</v>
      </c>
    </row>
    <row r="10" spans="1:27">
      <c r="A10" s="236" t="s">
        <v>208</v>
      </c>
      <c r="B10" s="236"/>
      <c r="C10" s="236">
        <v>2</v>
      </c>
      <c r="D10">
        <v>2</v>
      </c>
      <c r="F10" s="236" t="s">
        <v>208</v>
      </c>
      <c r="G10" s="236"/>
      <c r="H10" s="236"/>
      <c r="I10" s="236"/>
      <c r="J10" s="236">
        <v>1</v>
      </c>
      <c r="K10" s="236">
        <v>1</v>
      </c>
      <c r="L10" s="236"/>
      <c r="M10">
        <v>2</v>
      </c>
      <c r="O10" s="236" t="s">
        <v>208</v>
      </c>
      <c r="P10" s="236"/>
      <c r="Q10" s="236">
        <v>1</v>
      </c>
      <c r="R10" s="236">
        <v>1</v>
      </c>
      <c r="S10" s="236"/>
      <c r="T10" s="236"/>
      <c r="U10" s="236"/>
      <c r="V10" s="236"/>
      <c r="W10" s="236"/>
      <c r="X10" s="236">
        <f t="shared" si="0"/>
        <v>0</v>
      </c>
      <c r="Y10" s="236">
        <f t="shared" si="1"/>
        <v>0</v>
      </c>
      <c r="Z10" s="236"/>
      <c r="AA10">
        <v>2</v>
      </c>
    </row>
    <row r="11" spans="1:27">
      <c r="A11" s="236" t="s">
        <v>87</v>
      </c>
      <c r="B11" s="236">
        <v>1</v>
      </c>
      <c r="C11" s="236">
        <v>1</v>
      </c>
      <c r="D11">
        <v>2</v>
      </c>
      <c r="F11" s="236" t="s">
        <v>87</v>
      </c>
      <c r="G11" s="236"/>
      <c r="H11" s="236"/>
      <c r="I11" s="236"/>
      <c r="J11" s="236">
        <v>2</v>
      </c>
      <c r="K11" s="236"/>
      <c r="L11" s="236"/>
      <c r="M11">
        <v>2</v>
      </c>
      <c r="O11" s="236" t="s">
        <v>87</v>
      </c>
      <c r="P11" s="236"/>
      <c r="Q11" s="236"/>
      <c r="R11" s="236"/>
      <c r="S11" s="236"/>
      <c r="T11" s="236"/>
      <c r="U11" s="236"/>
      <c r="V11" s="236"/>
      <c r="W11" s="236">
        <v>2</v>
      </c>
      <c r="X11" s="236">
        <f t="shared" si="0"/>
        <v>0</v>
      </c>
      <c r="Y11" s="236">
        <f t="shared" si="1"/>
        <v>0</v>
      </c>
      <c r="Z11" s="236"/>
      <c r="AA11">
        <v>2</v>
      </c>
    </row>
    <row r="12" spans="1:27">
      <c r="A12" s="236" t="s">
        <v>101</v>
      </c>
      <c r="B12" s="236">
        <v>4</v>
      </c>
      <c r="C12" s="236">
        <v>1</v>
      </c>
      <c r="D12">
        <v>5</v>
      </c>
      <c r="F12" s="236" t="s">
        <v>101</v>
      </c>
      <c r="G12" s="236">
        <v>1</v>
      </c>
      <c r="H12" s="236"/>
      <c r="I12" s="236"/>
      <c r="J12" s="236">
        <v>2</v>
      </c>
      <c r="K12" s="236">
        <v>2</v>
      </c>
      <c r="L12" s="236"/>
      <c r="M12">
        <v>5</v>
      </c>
      <c r="O12" s="236" t="s">
        <v>101</v>
      </c>
      <c r="P12" s="236">
        <v>1</v>
      </c>
      <c r="Q12" s="236">
        <v>1</v>
      </c>
      <c r="R12" s="236">
        <v>1</v>
      </c>
      <c r="S12" s="236"/>
      <c r="T12" s="236"/>
      <c r="U12" s="236"/>
      <c r="V12" s="236">
        <v>1</v>
      </c>
      <c r="W12" s="236">
        <v>1</v>
      </c>
      <c r="X12" s="236">
        <f t="shared" si="0"/>
        <v>0</v>
      </c>
      <c r="Y12" s="236">
        <f t="shared" si="1"/>
        <v>1</v>
      </c>
      <c r="Z12" s="236"/>
      <c r="AA12">
        <v>5</v>
      </c>
    </row>
    <row r="13" spans="1:27">
      <c r="A13" s="236" t="s">
        <v>248</v>
      </c>
      <c r="B13" s="236"/>
      <c r="C13" s="236">
        <v>3</v>
      </c>
      <c r="D13">
        <v>3</v>
      </c>
      <c r="F13" s="236" t="s">
        <v>248</v>
      </c>
      <c r="G13" s="236"/>
      <c r="H13" s="236"/>
      <c r="I13" s="236"/>
      <c r="J13" s="236">
        <v>1</v>
      </c>
      <c r="K13" s="236">
        <v>2</v>
      </c>
      <c r="L13" s="236"/>
      <c r="M13">
        <v>3</v>
      </c>
      <c r="O13" s="236" t="s">
        <v>248</v>
      </c>
      <c r="P13" s="236"/>
      <c r="Q13" s="236">
        <v>2</v>
      </c>
      <c r="R13" s="236"/>
      <c r="S13" s="236"/>
      <c r="T13" s="236"/>
      <c r="U13" s="236"/>
      <c r="V13" s="236">
        <v>1</v>
      </c>
      <c r="W13" s="236"/>
      <c r="X13" s="236">
        <f t="shared" si="0"/>
        <v>0</v>
      </c>
      <c r="Y13" s="236">
        <f t="shared" si="1"/>
        <v>0</v>
      </c>
      <c r="Z13" s="236"/>
      <c r="AA13">
        <v>3</v>
      </c>
    </row>
    <row r="14" spans="1:27">
      <c r="A14" s="236" t="s">
        <v>96</v>
      </c>
      <c r="B14" s="236">
        <v>1</v>
      </c>
      <c r="C14" s="236">
        <v>2</v>
      </c>
      <c r="D14">
        <v>3</v>
      </c>
      <c r="F14" s="236" t="s">
        <v>96</v>
      </c>
      <c r="G14" s="236">
        <v>1</v>
      </c>
      <c r="H14" s="236"/>
      <c r="I14" s="236"/>
      <c r="J14" s="236">
        <v>2</v>
      </c>
      <c r="K14" s="236"/>
      <c r="L14" s="236"/>
      <c r="M14">
        <v>3</v>
      </c>
      <c r="O14" s="236" t="s">
        <v>96</v>
      </c>
      <c r="P14" s="236"/>
      <c r="Q14" s="236"/>
      <c r="R14" s="236"/>
      <c r="S14" s="236"/>
      <c r="T14" s="236">
        <v>1</v>
      </c>
      <c r="U14" s="236"/>
      <c r="V14" s="236"/>
      <c r="W14" s="236">
        <v>2</v>
      </c>
      <c r="X14" s="236">
        <f t="shared" si="0"/>
        <v>0</v>
      </c>
      <c r="Y14" s="236">
        <f t="shared" si="1"/>
        <v>1</v>
      </c>
      <c r="Z14" s="236"/>
      <c r="AA14">
        <v>3</v>
      </c>
    </row>
    <row r="15" spans="1:27">
      <c r="A15" s="236" t="s">
        <v>105</v>
      </c>
      <c r="B15" s="236">
        <v>2</v>
      </c>
      <c r="C15" s="236">
        <v>2</v>
      </c>
      <c r="D15">
        <v>4</v>
      </c>
      <c r="F15" s="236" t="s">
        <v>105</v>
      </c>
      <c r="G15" s="236"/>
      <c r="H15" s="236">
        <v>1</v>
      </c>
      <c r="I15" s="236"/>
      <c r="J15" s="236"/>
      <c r="K15" s="236">
        <v>3</v>
      </c>
      <c r="L15" s="236"/>
      <c r="M15">
        <v>4</v>
      </c>
      <c r="O15" s="236" t="s">
        <v>105</v>
      </c>
      <c r="P15" s="236"/>
      <c r="Q15" s="236">
        <v>2</v>
      </c>
      <c r="R15" s="236"/>
      <c r="S15" s="236">
        <v>2</v>
      </c>
      <c r="T15" s="236"/>
      <c r="U15" s="236"/>
      <c r="V15" s="236"/>
      <c r="W15" s="236"/>
      <c r="X15" s="236">
        <f t="shared" si="0"/>
        <v>2</v>
      </c>
      <c r="Y15" s="236">
        <f t="shared" si="1"/>
        <v>0</v>
      </c>
      <c r="Z15" s="236"/>
      <c r="AA15">
        <v>4</v>
      </c>
    </row>
    <row r="16" spans="1:27">
      <c r="A16" s="236" t="s">
        <v>159</v>
      </c>
      <c r="B16" s="236">
        <v>1</v>
      </c>
      <c r="C16" s="236">
        <v>2</v>
      </c>
      <c r="D16">
        <v>3</v>
      </c>
      <c r="F16" s="236" t="s">
        <v>159</v>
      </c>
      <c r="G16" s="236"/>
      <c r="H16" s="236">
        <v>2</v>
      </c>
      <c r="I16" s="236"/>
      <c r="J16" s="236">
        <v>1</v>
      </c>
      <c r="K16" s="236"/>
      <c r="L16" s="236"/>
      <c r="M16">
        <v>3</v>
      </c>
      <c r="O16" s="236" t="s">
        <v>159</v>
      </c>
      <c r="P16" s="236"/>
      <c r="Q16" s="236"/>
      <c r="R16" s="236">
        <v>1</v>
      </c>
      <c r="S16" s="236">
        <v>1</v>
      </c>
      <c r="T16" s="236"/>
      <c r="U16" s="236"/>
      <c r="V16" s="236">
        <v>1</v>
      </c>
      <c r="W16" s="236"/>
      <c r="X16" s="236">
        <f t="shared" si="0"/>
        <v>1</v>
      </c>
      <c r="Y16" s="236">
        <f t="shared" si="1"/>
        <v>0</v>
      </c>
      <c r="Z16" s="236"/>
      <c r="AA16">
        <v>3</v>
      </c>
    </row>
    <row r="17" spans="1:27">
      <c r="A17" s="236" t="s">
        <v>211</v>
      </c>
      <c r="B17" s="236"/>
      <c r="C17" s="236">
        <v>1</v>
      </c>
      <c r="D17">
        <v>1</v>
      </c>
      <c r="F17" s="236" t="s">
        <v>211</v>
      </c>
      <c r="G17" s="236"/>
      <c r="H17" s="236"/>
      <c r="I17" s="236"/>
      <c r="J17" s="236"/>
      <c r="K17" s="236">
        <v>1</v>
      </c>
      <c r="L17" s="236"/>
      <c r="M17">
        <v>1</v>
      </c>
      <c r="O17" s="236" t="s">
        <v>211</v>
      </c>
      <c r="P17" s="236"/>
      <c r="Q17" s="236"/>
      <c r="R17" s="236"/>
      <c r="S17" s="236">
        <v>1</v>
      </c>
      <c r="T17" s="236"/>
      <c r="U17" s="236"/>
      <c r="V17" s="236"/>
      <c r="W17" s="236"/>
      <c r="X17" s="236">
        <f t="shared" si="0"/>
        <v>1</v>
      </c>
      <c r="Y17" s="236">
        <f t="shared" si="1"/>
        <v>0</v>
      </c>
      <c r="Z17" s="236"/>
      <c r="AA17">
        <v>1</v>
      </c>
    </row>
    <row r="18" spans="1:27">
      <c r="A18" s="236" t="s">
        <v>306</v>
      </c>
      <c r="B18" s="236"/>
      <c r="C18" s="236">
        <v>2</v>
      </c>
      <c r="D18">
        <v>2</v>
      </c>
      <c r="F18" s="236" t="s">
        <v>306</v>
      </c>
      <c r="G18" s="236"/>
      <c r="H18" s="236"/>
      <c r="I18" s="236"/>
      <c r="J18" s="236">
        <v>1</v>
      </c>
      <c r="K18" s="236">
        <v>1</v>
      </c>
      <c r="L18" s="236"/>
      <c r="M18">
        <v>2</v>
      </c>
      <c r="O18" s="236" t="s">
        <v>306</v>
      </c>
      <c r="P18" s="236"/>
      <c r="Q18" s="236"/>
      <c r="R18" s="236"/>
      <c r="S18" s="236"/>
      <c r="T18" s="236"/>
      <c r="U18" s="236"/>
      <c r="V18" s="236">
        <v>1</v>
      </c>
      <c r="W18" s="236">
        <v>1</v>
      </c>
      <c r="X18" s="236">
        <f t="shared" si="0"/>
        <v>0</v>
      </c>
      <c r="Y18" s="236">
        <f t="shared" si="1"/>
        <v>0</v>
      </c>
      <c r="Z18" s="236"/>
      <c r="AA18">
        <v>2</v>
      </c>
    </row>
    <row r="19" spans="1:27">
      <c r="A19" s="236" t="s">
        <v>299</v>
      </c>
      <c r="B19" s="236">
        <v>1</v>
      </c>
      <c r="C19" s="236">
        <v>2</v>
      </c>
      <c r="D19">
        <v>3</v>
      </c>
      <c r="F19" s="236" t="s">
        <v>299</v>
      </c>
      <c r="G19" s="236"/>
      <c r="H19" s="236"/>
      <c r="I19" s="236"/>
      <c r="J19" s="236">
        <v>3</v>
      </c>
      <c r="K19" s="236"/>
      <c r="L19" s="236"/>
      <c r="M19">
        <v>3</v>
      </c>
      <c r="O19" s="236" t="s">
        <v>299</v>
      </c>
      <c r="P19" s="236"/>
      <c r="Q19" s="236">
        <v>2</v>
      </c>
      <c r="R19" s="236">
        <v>1</v>
      </c>
      <c r="S19" s="236"/>
      <c r="T19" s="236"/>
      <c r="U19" s="236"/>
      <c r="V19" s="236"/>
      <c r="W19" s="236"/>
      <c r="X19" s="236">
        <f t="shared" si="0"/>
        <v>0</v>
      </c>
      <c r="Y19" s="236">
        <f t="shared" si="1"/>
        <v>0</v>
      </c>
      <c r="Z19" s="236"/>
      <c r="AA19">
        <v>3</v>
      </c>
    </row>
    <row r="20" spans="1:27">
      <c r="A20" s="236" t="s">
        <v>275</v>
      </c>
      <c r="B20" s="236"/>
      <c r="C20" s="236">
        <v>1</v>
      </c>
      <c r="D20">
        <v>1</v>
      </c>
      <c r="F20" s="236" t="s">
        <v>275</v>
      </c>
      <c r="G20" s="236"/>
      <c r="H20" s="236"/>
      <c r="I20" s="236"/>
      <c r="J20" s="236"/>
      <c r="K20" s="236"/>
      <c r="L20" s="236">
        <v>1</v>
      </c>
      <c r="M20">
        <v>1</v>
      </c>
      <c r="O20" s="236" t="s">
        <v>275</v>
      </c>
      <c r="P20" s="236"/>
      <c r="Q20" s="236"/>
      <c r="R20" s="236"/>
      <c r="S20" s="236"/>
      <c r="T20" s="236"/>
      <c r="U20" s="236"/>
      <c r="V20" s="236">
        <v>1</v>
      </c>
      <c r="W20" s="236"/>
      <c r="X20" s="236">
        <f t="shared" si="0"/>
        <v>0</v>
      </c>
      <c r="Y20" s="236">
        <f t="shared" si="1"/>
        <v>0</v>
      </c>
      <c r="Z20" s="236"/>
      <c r="AA20">
        <v>1</v>
      </c>
    </row>
    <row r="21" spans="1:27">
      <c r="A21" s="236" t="s">
        <v>106</v>
      </c>
      <c r="B21" s="236">
        <v>1</v>
      </c>
      <c r="C21" s="236">
        <v>1</v>
      </c>
      <c r="D21">
        <v>2</v>
      </c>
      <c r="F21" s="236" t="s">
        <v>106</v>
      </c>
      <c r="G21" s="236"/>
      <c r="H21" s="236"/>
      <c r="I21" s="236"/>
      <c r="J21" s="236"/>
      <c r="K21" s="236">
        <v>1</v>
      </c>
      <c r="L21" s="236">
        <v>1</v>
      </c>
      <c r="M21">
        <v>2</v>
      </c>
      <c r="O21" s="236" t="s">
        <v>106</v>
      </c>
      <c r="P21" s="236"/>
      <c r="Q21" s="236"/>
      <c r="R21" s="236"/>
      <c r="S21" s="236"/>
      <c r="T21" s="236"/>
      <c r="U21" s="236"/>
      <c r="V21" s="236">
        <v>2</v>
      </c>
      <c r="W21" s="236"/>
      <c r="X21" s="236">
        <f t="shared" si="0"/>
        <v>0</v>
      </c>
      <c r="Y21" s="236">
        <f t="shared" si="1"/>
        <v>0</v>
      </c>
      <c r="Z21" s="236"/>
      <c r="AA21">
        <v>2</v>
      </c>
    </row>
    <row r="22" spans="1:27">
      <c r="A22" s="236" t="s">
        <v>1083</v>
      </c>
      <c r="B22" s="236">
        <v>1</v>
      </c>
      <c r="C22" s="236">
        <v>1</v>
      </c>
      <c r="D22">
        <v>2</v>
      </c>
      <c r="F22" s="236" t="s">
        <v>1083</v>
      </c>
      <c r="G22" s="236"/>
      <c r="H22" s="236"/>
      <c r="I22" s="236"/>
      <c r="J22" s="236">
        <v>2</v>
      </c>
      <c r="K22" s="236"/>
      <c r="L22" s="236"/>
      <c r="M22">
        <v>2</v>
      </c>
      <c r="O22" s="236" t="s">
        <v>1083</v>
      </c>
      <c r="P22" s="236"/>
      <c r="Q22" s="236">
        <v>2</v>
      </c>
      <c r="R22" s="236"/>
      <c r="S22" s="236"/>
      <c r="T22" s="236"/>
      <c r="U22" s="236"/>
      <c r="V22" s="236"/>
      <c r="W22" s="236"/>
      <c r="X22" s="236">
        <f t="shared" si="0"/>
        <v>0</v>
      </c>
      <c r="Y22" s="236">
        <f t="shared" si="1"/>
        <v>0</v>
      </c>
      <c r="Z22" s="236"/>
      <c r="AA22">
        <v>2</v>
      </c>
    </row>
    <row r="23" spans="1:27">
      <c r="A23" s="236" t="s">
        <v>286</v>
      </c>
      <c r="B23" s="236"/>
      <c r="C23" s="236">
        <v>1</v>
      </c>
      <c r="D23">
        <v>1</v>
      </c>
      <c r="F23" s="236" t="s">
        <v>286</v>
      </c>
      <c r="G23" s="236"/>
      <c r="H23" s="236">
        <v>1</v>
      </c>
      <c r="I23" s="236"/>
      <c r="J23" s="236"/>
      <c r="K23" s="236"/>
      <c r="L23" s="236"/>
      <c r="M23">
        <v>1</v>
      </c>
      <c r="O23" s="236" t="s">
        <v>286</v>
      </c>
      <c r="P23" s="236"/>
      <c r="Q23" s="236"/>
      <c r="R23" s="236"/>
      <c r="S23" s="236"/>
      <c r="T23" s="236"/>
      <c r="U23" s="236"/>
      <c r="V23" s="236">
        <v>1</v>
      </c>
      <c r="W23" s="236"/>
      <c r="X23" s="236">
        <f t="shared" si="0"/>
        <v>0</v>
      </c>
      <c r="Y23" s="236">
        <f t="shared" si="1"/>
        <v>0</v>
      </c>
      <c r="Z23" s="236"/>
      <c r="AA23">
        <v>1</v>
      </c>
    </row>
    <row r="24" spans="1:27">
      <c r="A24" s="236" t="s">
        <v>287</v>
      </c>
      <c r="B24" s="236">
        <v>1</v>
      </c>
      <c r="C24" s="236">
        <v>1</v>
      </c>
      <c r="D24">
        <v>2</v>
      </c>
      <c r="F24" s="236" t="s">
        <v>287</v>
      </c>
      <c r="G24" s="236"/>
      <c r="H24" s="236"/>
      <c r="I24" s="236"/>
      <c r="J24" s="236"/>
      <c r="K24" s="236">
        <v>2</v>
      </c>
      <c r="L24" s="236"/>
      <c r="M24">
        <v>2</v>
      </c>
      <c r="O24" s="236" t="s">
        <v>287</v>
      </c>
      <c r="P24" s="236"/>
      <c r="Q24" s="236"/>
      <c r="R24" s="236">
        <v>1</v>
      </c>
      <c r="S24" s="236"/>
      <c r="T24" s="236"/>
      <c r="U24" s="236"/>
      <c r="V24" s="236">
        <v>1</v>
      </c>
      <c r="W24" s="236"/>
      <c r="X24" s="236">
        <f t="shared" si="0"/>
        <v>0</v>
      </c>
      <c r="Y24" s="236">
        <f t="shared" si="1"/>
        <v>0</v>
      </c>
      <c r="Z24" s="236"/>
      <c r="AA24">
        <v>2</v>
      </c>
    </row>
    <row r="25" spans="1:27">
      <c r="A25" s="236" t="s">
        <v>206</v>
      </c>
      <c r="B25" s="236">
        <v>1</v>
      </c>
      <c r="C25" s="236"/>
      <c r="D25">
        <v>1</v>
      </c>
      <c r="F25" s="236" t="s">
        <v>206</v>
      </c>
      <c r="G25" s="236"/>
      <c r="H25" s="236"/>
      <c r="I25" s="236"/>
      <c r="J25" s="236">
        <v>1</v>
      </c>
      <c r="K25" s="236"/>
      <c r="L25" s="236"/>
      <c r="M25">
        <v>1</v>
      </c>
      <c r="O25" s="236" t="s">
        <v>206</v>
      </c>
      <c r="P25" s="236"/>
      <c r="Q25" s="236">
        <v>1</v>
      </c>
      <c r="R25" s="236"/>
      <c r="S25" s="236"/>
      <c r="T25" s="236"/>
      <c r="U25" s="236"/>
      <c r="V25" s="236"/>
      <c r="W25" s="236"/>
      <c r="X25" s="236">
        <f t="shared" si="0"/>
        <v>0</v>
      </c>
      <c r="Y25" s="236">
        <f t="shared" si="1"/>
        <v>0</v>
      </c>
      <c r="Z25" s="236"/>
      <c r="AA25">
        <v>1</v>
      </c>
    </row>
    <row r="26" spans="1:27">
      <c r="A26" s="236" t="s">
        <v>203</v>
      </c>
      <c r="B26" s="236"/>
      <c r="C26" s="236">
        <v>1</v>
      </c>
      <c r="D26">
        <v>1</v>
      </c>
      <c r="F26" s="236" t="s">
        <v>203</v>
      </c>
      <c r="G26" s="236"/>
      <c r="H26" s="236"/>
      <c r="I26" s="236"/>
      <c r="J26" s="236">
        <v>1</v>
      </c>
      <c r="K26" s="236"/>
      <c r="L26" s="236"/>
      <c r="M26">
        <v>1</v>
      </c>
      <c r="O26" s="236" t="s">
        <v>203</v>
      </c>
      <c r="P26" s="236"/>
      <c r="Q26" s="236"/>
      <c r="R26" s="236">
        <v>1</v>
      </c>
      <c r="S26" s="236"/>
      <c r="T26" s="236"/>
      <c r="U26" s="236"/>
      <c r="V26" s="236"/>
      <c r="W26" s="236"/>
      <c r="X26" s="236">
        <f t="shared" si="0"/>
        <v>0</v>
      </c>
      <c r="Y26" s="236">
        <f t="shared" si="1"/>
        <v>0</v>
      </c>
      <c r="Z26" s="236"/>
      <c r="AA26">
        <v>1</v>
      </c>
    </row>
    <row r="27" spans="1:27">
      <c r="A27" s="236" t="s">
        <v>190</v>
      </c>
      <c r="B27" s="236">
        <v>1</v>
      </c>
      <c r="C27" s="236">
        <v>1</v>
      </c>
      <c r="D27">
        <v>2</v>
      </c>
      <c r="F27" s="236" t="s">
        <v>190</v>
      </c>
      <c r="G27" s="236"/>
      <c r="H27" s="236">
        <v>1</v>
      </c>
      <c r="I27" s="236"/>
      <c r="J27" s="236"/>
      <c r="K27" s="236"/>
      <c r="L27" s="236">
        <v>1</v>
      </c>
      <c r="M27">
        <v>2</v>
      </c>
      <c r="O27" s="236" t="s">
        <v>190</v>
      </c>
      <c r="P27" s="236"/>
      <c r="Q27" s="236"/>
      <c r="R27" s="236"/>
      <c r="S27" s="236">
        <v>1</v>
      </c>
      <c r="T27" s="236"/>
      <c r="U27" s="236"/>
      <c r="V27" s="236">
        <v>1</v>
      </c>
      <c r="W27" s="236"/>
      <c r="X27" s="236">
        <f t="shared" si="0"/>
        <v>1</v>
      </c>
      <c r="Y27" s="236">
        <f t="shared" si="1"/>
        <v>0</v>
      </c>
      <c r="Z27" s="236"/>
      <c r="AA27">
        <v>2</v>
      </c>
    </row>
    <row r="28" spans="1:27">
      <c r="A28" s="236" t="s">
        <v>226</v>
      </c>
      <c r="B28" s="236">
        <v>3</v>
      </c>
      <c r="C28" s="236">
        <v>3</v>
      </c>
      <c r="D28">
        <v>6</v>
      </c>
      <c r="F28" s="236" t="s">
        <v>226</v>
      </c>
      <c r="G28" s="236"/>
      <c r="H28" s="236"/>
      <c r="I28" s="236"/>
      <c r="J28" s="236">
        <v>2</v>
      </c>
      <c r="K28" s="236">
        <v>2</v>
      </c>
      <c r="L28" s="236">
        <v>2</v>
      </c>
      <c r="M28">
        <v>6</v>
      </c>
      <c r="O28" s="236" t="s">
        <v>226</v>
      </c>
      <c r="P28" s="236"/>
      <c r="Q28" s="236"/>
      <c r="R28" s="236">
        <v>2</v>
      </c>
      <c r="S28" s="236">
        <v>1</v>
      </c>
      <c r="T28" s="236"/>
      <c r="U28" s="236"/>
      <c r="V28" s="236">
        <v>3</v>
      </c>
      <c r="W28" s="236"/>
      <c r="X28" s="236">
        <f t="shared" si="0"/>
        <v>1</v>
      </c>
      <c r="Y28" s="236">
        <f t="shared" si="1"/>
        <v>0</v>
      </c>
      <c r="Z28" s="236"/>
      <c r="AA28">
        <v>6</v>
      </c>
    </row>
    <row r="29" spans="1:27">
      <c r="A29" s="236" t="s">
        <v>303</v>
      </c>
      <c r="B29" s="236">
        <v>2</v>
      </c>
      <c r="C29" s="236">
        <v>4</v>
      </c>
      <c r="D29">
        <v>6</v>
      </c>
      <c r="F29" s="236" t="s">
        <v>303</v>
      </c>
      <c r="G29" s="236"/>
      <c r="H29" s="236"/>
      <c r="I29" s="236"/>
      <c r="J29" s="236">
        <v>2</v>
      </c>
      <c r="K29" s="236">
        <v>1</v>
      </c>
      <c r="L29" s="236">
        <v>3</v>
      </c>
      <c r="M29">
        <v>6</v>
      </c>
      <c r="O29" s="236" t="s">
        <v>303</v>
      </c>
      <c r="P29" s="236"/>
      <c r="Q29" s="236">
        <v>2</v>
      </c>
      <c r="R29" s="236">
        <v>3</v>
      </c>
      <c r="S29" s="236"/>
      <c r="T29" s="236"/>
      <c r="U29" s="236"/>
      <c r="V29" s="236">
        <v>1</v>
      </c>
      <c r="W29" s="236"/>
      <c r="X29" s="236">
        <f t="shared" si="0"/>
        <v>0</v>
      </c>
      <c r="Y29" s="236">
        <f t="shared" si="1"/>
        <v>0</v>
      </c>
      <c r="Z29" s="236"/>
      <c r="AA29">
        <v>6</v>
      </c>
    </row>
    <row r="30" spans="1:27">
      <c r="A30" s="236" t="s">
        <v>92</v>
      </c>
      <c r="B30" s="236">
        <v>5</v>
      </c>
      <c r="C30" s="236">
        <v>8</v>
      </c>
      <c r="D30">
        <v>13</v>
      </c>
      <c r="F30" s="236" t="s">
        <v>92</v>
      </c>
      <c r="G30" s="236"/>
      <c r="H30" s="236"/>
      <c r="I30" s="236"/>
      <c r="J30" s="236">
        <v>12</v>
      </c>
      <c r="K30" s="236"/>
      <c r="L30" s="236">
        <v>1</v>
      </c>
      <c r="M30">
        <v>13</v>
      </c>
      <c r="O30" s="236" t="s">
        <v>92</v>
      </c>
      <c r="P30" s="236"/>
      <c r="Q30" s="236"/>
      <c r="R30" s="236">
        <v>1</v>
      </c>
      <c r="S30" s="236"/>
      <c r="T30" s="236"/>
      <c r="U30" s="236"/>
      <c r="V30" s="236"/>
      <c r="W30" s="236">
        <v>12</v>
      </c>
      <c r="X30" s="236">
        <f t="shared" si="0"/>
        <v>0</v>
      </c>
      <c r="Y30" s="236">
        <f t="shared" si="1"/>
        <v>0</v>
      </c>
      <c r="Z30" s="236"/>
      <c r="AA30">
        <v>13</v>
      </c>
    </row>
    <row r="31" spans="1:27">
      <c r="A31" s="236" t="s">
        <v>147</v>
      </c>
      <c r="B31" s="236">
        <v>1</v>
      </c>
      <c r="C31" s="236">
        <v>1</v>
      </c>
      <c r="D31">
        <v>2</v>
      </c>
      <c r="F31" s="236" t="s">
        <v>147</v>
      </c>
      <c r="G31" s="236">
        <v>1</v>
      </c>
      <c r="H31" s="236"/>
      <c r="I31" s="236"/>
      <c r="J31" s="236"/>
      <c r="K31" s="236">
        <v>1</v>
      </c>
      <c r="L31" s="236"/>
      <c r="M31">
        <v>2</v>
      </c>
      <c r="O31" s="236" t="s">
        <v>147</v>
      </c>
      <c r="P31" s="236"/>
      <c r="Q31" s="236"/>
      <c r="R31" s="236"/>
      <c r="S31" s="236">
        <v>1</v>
      </c>
      <c r="T31" s="236"/>
      <c r="U31" s="236"/>
      <c r="V31" s="236">
        <v>1</v>
      </c>
      <c r="W31" s="236"/>
      <c r="X31" s="236">
        <f t="shared" si="0"/>
        <v>1</v>
      </c>
      <c r="Y31" s="236">
        <f t="shared" si="1"/>
        <v>0</v>
      </c>
      <c r="Z31" s="236"/>
      <c r="AA31">
        <v>2</v>
      </c>
    </row>
    <row r="32" spans="1:27">
      <c r="A32" s="236" t="s">
        <v>241</v>
      </c>
      <c r="B32" s="236"/>
      <c r="C32" s="236">
        <v>1</v>
      </c>
      <c r="D32">
        <v>1</v>
      </c>
      <c r="F32" s="236" t="s">
        <v>241</v>
      </c>
      <c r="G32" s="236"/>
      <c r="H32" s="236"/>
      <c r="I32" s="236"/>
      <c r="J32" s="236">
        <v>1</v>
      </c>
      <c r="K32" s="236"/>
      <c r="L32" s="236"/>
      <c r="M32">
        <v>1</v>
      </c>
      <c r="O32" s="236" t="s">
        <v>241</v>
      </c>
      <c r="P32" s="236"/>
      <c r="Q32" s="236"/>
      <c r="R32" s="236">
        <v>1</v>
      </c>
      <c r="S32" s="236"/>
      <c r="T32" s="236"/>
      <c r="U32" s="236"/>
      <c r="V32" s="236"/>
      <c r="W32" s="236"/>
      <c r="X32" s="236">
        <f t="shared" si="0"/>
        <v>0</v>
      </c>
      <c r="Y32" s="236">
        <f t="shared" si="1"/>
        <v>0</v>
      </c>
      <c r="Z32" s="236"/>
      <c r="AA32">
        <v>1</v>
      </c>
    </row>
    <row r="33" spans="1:27">
      <c r="A33" s="236" t="s">
        <v>95</v>
      </c>
      <c r="B33" s="236">
        <v>1</v>
      </c>
      <c r="C33" s="236"/>
      <c r="D33">
        <v>1</v>
      </c>
      <c r="F33" s="236" t="s">
        <v>95</v>
      </c>
      <c r="G33" s="236"/>
      <c r="H33" s="236"/>
      <c r="I33" s="236"/>
      <c r="J33" s="236">
        <v>1</v>
      </c>
      <c r="K33" s="236"/>
      <c r="L33" s="236"/>
      <c r="M33">
        <v>1</v>
      </c>
      <c r="O33" s="236" t="s">
        <v>95</v>
      </c>
      <c r="P33" s="236"/>
      <c r="Q33" s="236">
        <v>1</v>
      </c>
      <c r="R33" s="236"/>
      <c r="S33" s="236"/>
      <c r="T33" s="236"/>
      <c r="U33" s="236"/>
      <c r="V33" s="236"/>
      <c r="W33" s="236"/>
      <c r="X33" s="236">
        <f t="shared" si="0"/>
        <v>0</v>
      </c>
      <c r="Y33" s="236">
        <f t="shared" si="1"/>
        <v>0</v>
      </c>
      <c r="Z33" s="236"/>
      <c r="AA33">
        <v>1</v>
      </c>
    </row>
    <row r="34" spans="1:27">
      <c r="A34" s="236" t="s">
        <v>48</v>
      </c>
      <c r="B34" s="236">
        <v>1</v>
      </c>
      <c r="C34" s="236"/>
      <c r="D34">
        <v>1</v>
      </c>
      <c r="F34" s="236" t="s">
        <v>48</v>
      </c>
      <c r="G34" s="236"/>
      <c r="H34" s="236"/>
      <c r="I34" s="236"/>
      <c r="J34" s="236"/>
      <c r="K34" s="236"/>
      <c r="L34" s="236">
        <v>1</v>
      </c>
      <c r="M34">
        <v>1</v>
      </c>
      <c r="O34" s="236" t="s">
        <v>48</v>
      </c>
      <c r="P34" s="236"/>
      <c r="Q34" s="236"/>
      <c r="R34" s="236"/>
      <c r="S34" s="236"/>
      <c r="T34" s="236"/>
      <c r="U34" s="236"/>
      <c r="V34" s="236"/>
      <c r="W34" s="236">
        <v>1</v>
      </c>
      <c r="X34" s="236">
        <f t="shared" si="0"/>
        <v>0</v>
      </c>
      <c r="Y34" s="236">
        <f t="shared" si="1"/>
        <v>0</v>
      </c>
      <c r="Z34" s="236"/>
      <c r="AA34">
        <v>1</v>
      </c>
    </row>
    <row r="35" spans="1:27">
      <c r="A35" s="236" t="s">
        <v>179</v>
      </c>
      <c r="B35" s="236">
        <v>2</v>
      </c>
      <c r="C35" s="236">
        <v>2</v>
      </c>
      <c r="D35">
        <v>4</v>
      </c>
      <c r="F35" s="236" t="s">
        <v>179</v>
      </c>
      <c r="G35" s="236"/>
      <c r="H35" s="236">
        <v>2</v>
      </c>
      <c r="I35" s="236"/>
      <c r="J35" s="236"/>
      <c r="K35" s="236"/>
      <c r="L35" s="236">
        <v>2</v>
      </c>
      <c r="M35">
        <v>4</v>
      </c>
      <c r="O35" s="236" t="s">
        <v>179</v>
      </c>
      <c r="P35" s="236"/>
      <c r="Q35" s="236"/>
      <c r="R35" s="236"/>
      <c r="S35" s="236">
        <v>2</v>
      </c>
      <c r="T35" s="236"/>
      <c r="U35" s="236"/>
      <c r="V35" s="236">
        <v>2</v>
      </c>
      <c r="W35" s="236"/>
      <c r="X35" s="236">
        <f t="shared" si="0"/>
        <v>2</v>
      </c>
      <c r="Y35" s="236">
        <f t="shared" si="1"/>
        <v>0</v>
      </c>
      <c r="Z35" s="236"/>
      <c r="AA35">
        <v>4</v>
      </c>
    </row>
    <row r="36" spans="1:27">
      <c r="A36" s="236" t="s">
        <v>171</v>
      </c>
      <c r="B36" s="236">
        <v>1</v>
      </c>
      <c r="C36" s="236">
        <v>1</v>
      </c>
      <c r="D36">
        <v>2</v>
      </c>
      <c r="F36" s="236" t="s">
        <v>171</v>
      </c>
      <c r="G36" s="236"/>
      <c r="H36" s="236">
        <v>1</v>
      </c>
      <c r="I36" s="236">
        <v>1</v>
      </c>
      <c r="J36" s="236"/>
      <c r="K36" s="236"/>
      <c r="L36" s="236"/>
      <c r="M36">
        <v>2</v>
      </c>
      <c r="O36" s="236" t="s">
        <v>171</v>
      </c>
      <c r="P36" s="236"/>
      <c r="Q36" s="236"/>
      <c r="R36" s="236"/>
      <c r="S36" s="236">
        <v>2</v>
      </c>
      <c r="T36" s="236"/>
      <c r="U36" s="236"/>
      <c r="V36" s="236"/>
      <c r="W36" s="236"/>
      <c r="X36" s="236">
        <f t="shared" si="0"/>
        <v>2</v>
      </c>
      <c r="Y36" s="236">
        <f t="shared" si="1"/>
        <v>0</v>
      </c>
      <c r="Z36" s="236"/>
      <c r="AA36">
        <v>2</v>
      </c>
    </row>
    <row r="37" spans="1:27">
      <c r="A37" s="236" t="s">
        <v>173</v>
      </c>
      <c r="B37" s="236"/>
      <c r="C37" s="236">
        <v>1</v>
      </c>
      <c r="D37">
        <v>1</v>
      </c>
      <c r="F37" s="236" t="s">
        <v>173</v>
      </c>
      <c r="G37" s="236"/>
      <c r="H37" s="236"/>
      <c r="I37" s="236"/>
      <c r="J37" s="236">
        <v>1</v>
      </c>
      <c r="K37" s="236"/>
      <c r="L37" s="236"/>
      <c r="M37">
        <v>1</v>
      </c>
      <c r="O37" s="236" t="s">
        <v>173</v>
      </c>
      <c r="P37" s="236"/>
      <c r="Q37" s="236"/>
      <c r="R37" s="236"/>
      <c r="S37" s="236"/>
      <c r="T37" s="236"/>
      <c r="U37" s="236"/>
      <c r="V37" s="236"/>
      <c r="W37" s="236">
        <v>1</v>
      </c>
      <c r="X37" s="236">
        <f t="shared" si="0"/>
        <v>0</v>
      </c>
      <c r="Y37" s="236">
        <f t="shared" si="1"/>
        <v>0</v>
      </c>
      <c r="Z37" s="236"/>
      <c r="AA37">
        <v>1</v>
      </c>
    </row>
    <row r="38" spans="1:27">
      <c r="A38" s="236" t="s">
        <v>140</v>
      </c>
      <c r="B38" s="236">
        <v>1</v>
      </c>
      <c r="C38" s="236">
        <v>1</v>
      </c>
      <c r="D38">
        <v>2</v>
      </c>
      <c r="F38" s="236" t="s">
        <v>140</v>
      </c>
      <c r="G38" s="236"/>
      <c r="H38" s="236">
        <v>1</v>
      </c>
      <c r="I38" s="236"/>
      <c r="J38" s="236">
        <v>1</v>
      </c>
      <c r="K38" s="236"/>
      <c r="L38" s="236"/>
      <c r="M38">
        <v>2</v>
      </c>
      <c r="O38" s="236" t="s">
        <v>140</v>
      </c>
      <c r="P38" s="236"/>
      <c r="Q38" s="236">
        <v>1</v>
      </c>
      <c r="R38" s="236"/>
      <c r="S38" s="236">
        <v>1</v>
      </c>
      <c r="T38" s="236"/>
      <c r="U38" s="236"/>
      <c r="V38" s="236"/>
      <c r="W38" s="236"/>
      <c r="X38" s="236">
        <f t="shared" si="0"/>
        <v>1</v>
      </c>
      <c r="Y38" s="236">
        <f t="shared" si="1"/>
        <v>0</v>
      </c>
      <c r="Z38" s="236"/>
      <c r="AA38">
        <v>2</v>
      </c>
    </row>
    <row r="39" spans="1:27">
      <c r="A39" s="236" t="s">
        <v>210</v>
      </c>
      <c r="B39" s="236">
        <v>1</v>
      </c>
      <c r="C39" s="236">
        <v>3</v>
      </c>
      <c r="D39">
        <v>4</v>
      </c>
      <c r="F39" s="236" t="s">
        <v>210</v>
      </c>
      <c r="G39" s="236">
        <v>1</v>
      </c>
      <c r="H39" s="236"/>
      <c r="I39" s="236"/>
      <c r="J39" s="236">
        <v>1</v>
      </c>
      <c r="K39" s="236">
        <v>2</v>
      </c>
      <c r="L39" s="236"/>
      <c r="M39">
        <v>4</v>
      </c>
      <c r="O39" s="236" t="s">
        <v>210</v>
      </c>
      <c r="P39" s="236"/>
      <c r="Q39" s="236"/>
      <c r="R39" s="236"/>
      <c r="S39" s="236"/>
      <c r="T39" s="236">
        <v>1</v>
      </c>
      <c r="U39" s="236">
        <v>2</v>
      </c>
      <c r="V39" s="236"/>
      <c r="W39" s="236">
        <v>1</v>
      </c>
      <c r="X39" s="236">
        <f t="shared" si="0"/>
        <v>2</v>
      </c>
      <c r="Y39" s="236">
        <f t="shared" si="1"/>
        <v>1</v>
      </c>
      <c r="Z39" s="236"/>
      <c r="AA39">
        <v>4</v>
      </c>
    </row>
    <row r="40" spans="1:27">
      <c r="A40" s="236" t="s">
        <v>209</v>
      </c>
      <c r="B40" s="236">
        <v>1</v>
      </c>
      <c r="C40" s="236">
        <v>1</v>
      </c>
      <c r="D40">
        <v>2</v>
      </c>
      <c r="F40" s="236" t="s">
        <v>209</v>
      </c>
      <c r="G40" s="236"/>
      <c r="H40" s="236"/>
      <c r="I40" s="236"/>
      <c r="J40" s="236"/>
      <c r="K40" s="236">
        <v>1</v>
      </c>
      <c r="L40" s="236">
        <v>1</v>
      </c>
      <c r="M40">
        <v>2</v>
      </c>
      <c r="O40" s="236" t="s">
        <v>209</v>
      </c>
      <c r="P40" s="236"/>
      <c r="Q40" s="236">
        <v>1</v>
      </c>
      <c r="R40" s="236">
        <v>1</v>
      </c>
      <c r="S40" s="236"/>
      <c r="T40" s="236"/>
      <c r="U40" s="236"/>
      <c r="V40" s="236"/>
      <c r="W40" s="236"/>
      <c r="X40" s="236">
        <f t="shared" si="0"/>
        <v>0</v>
      </c>
      <c r="Y40" s="236">
        <f t="shared" si="1"/>
        <v>0</v>
      </c>
      <c r="Z40" s="236"/>
      <c r="AA40">
        <v>2</v>
      </c>
    </row>
    <row r="41" spans="1:27">
      <c r="A41" s="236" t="s">
        <v>249</v>
      </c>
      <c r="B41" s="236">
        <v>2</v>
      </c>
      <c r="C41" s="236">
        <v>3</v>
      </c>
      <c r="D41">
        <v>5</v>
      </c>
      <c r="F41" s="236" t="s">
        <v>249</v>
      </c>
      <c r="G41" s="236">
        <v>1</v>
      </c>
      <c r="H41" s="236">
        <v>2</v>
      </c>
      <c r="I41" s="236">
        <v>1</v>
      </c>
      <c r="J41" s="236"/>
      <c r="K41" s="236">
        <v>1</v>
      </c>
      <c r="L41" s="236"/>
      <c r="M41">
        <v>5</v>
      </c>
      <c r="O41" s="236" t="s">
        <v>249</v>
      </c>
      <c r="P41" s="236">
        <v>1</v>
      </c>
      <c r="Q41" s="236">
        <v>1</v>
      </c>
      <c r="R41" s="236"/>
      <c r="S41" s="236">
        <v>3</v>
      </c>
      <c r="T41" s="236"/>
      <c r="U41" s="236"/>
      <c r="V41" s="236"/>
      <c r="W41" s="236"/>
      <c r="X41" s="236">
        <f t="shared" si="0"/>
        <v>3</v>
      </c>
      <c r="Y41" s="236">
        <f t="shared" si="1"/>
        <v>1</v>
      </c>
      <c r="Z41" s="236"/>
      <c r="AA41">
        <v>5</v>
      </c>
    </row>
    <row r="42" spans="1:27">
      <c r="A42" s="236" t="s">
        <v>222</v>
      </c>
      <c r="B42" s="236">
        <v>1</v>
      </c>
      <c r="C42" s="236">
        <v>1</v>
      </c>
      <c r="D42">
        <v>2</v>
      </c>
      <c r="F42" s="236" t="s">
        <v>222</v>
      </c>
      <c r="G42" s="236"/>
      <c r="H42" s="236"/>
      <c r="I42" s="236"/>
      <c r="J42" s="236"/>
      <c r="K42" s="236">
        <v>2</v>
      </c>
      <c r="L42" s="236"/>
      <c r="M42">
        <v>2</v>
      </c>
      <c r="O42" s="236" t="s">
        <v>222</v>
      </c>
      <c r="P42" s="236"/>
      <c r="Q42" s="236"/>
      <c r="R42" s="236">
        <v>1</v>
      </c>
      <c r="S42" s="236"/>
      <c r="T42" s="236"/>
      <c r="U42" s="236"/>
      <c r="V42" s="236">
        <v>1</v>
      </c>
      <c r="W42" s="236"/>
      <c r="X42" s="236">
        <f t="shared" si="0"/>
        <v>0</v>
      </c>
      <c r="Y42" s="236">
        <f t="shared" si="1"/>
        <v>0</v>
      </c>
      <c r="Z42" s="236"/>
      <c r="AA42">
        <v>2</v>
      </c>
    </row>
    <row r="43" spans="1:27">
      <c r="A43" s="236" t="s">
        <v>200</v>
      </c>
      <c r="B43" s="236">
        <v>2</v>
      </c>
      <c r="C43" s="236">
        <v>2</v>
      </c>
      <c r="D43">
        <v>4</v>
      </c>
      <c r="F43" s="236" t="s">
        <v>200</v>
      </c>
      <c r="G43" s="236"/>
      <c r="H43" s="236">
        <v>2</v>
      </c>
      <c r="I43" s="236"/>
      <c r="J43" s="236">
        <v>1</v>
      </c>
      <c r="K43" s="236">
        <v>1</v>
      </c>
      <c r="L43" s="236"/>
      <c r="M43">
        <v>4</v>
      </c>
      <c r="O43" s="236" t="s">
        <v>200</v>
      </c>
      <c r="P43" s="236"/>
      <c r="Q43" s="236"/>
      <c r="R43" s="236"/>
      <c r="S43" s="236">
        <v>2</v>
      </c>
      <c r="T43" s="236"/>
      <c r="U43" s="236"/>
      <c r="V43" s="236">
        <v>2</v>
      </c>
      <c r="W43" s="236"/>
      <c r="X43" s="236">
        <f t="shared" si="0"/>
        <v>2</v>
      </c>
      <c r="Y43" s="236">
        <f t="shared" si="1"/>
        <v>0</v>
      </c>
      <c r="Z43" s="236"/>
      <c r="AA43">
        <v>4</v>
      </c>
    </row>
    <row r="44" spans="1:27">
      <c r="A44" s="236" t="s">
        <v>295</v>
      </c>
      <c r="B44" s="236">
        <v>1</v>
      </c>
      <c r="C44" s="236">
        <v>2</v>
      </c>
      <c r="D44">
        <v>3</v>
      </c>
      <c r="F44" s="236" t="s">
        <v>295</v>
      </c>
      <c r="G44" s="236"/>
      <c r="H44" s="236"/>
      <c r="I44" s="236"/>
      <c r="J44" s="236">
        <v>3</v>
      </c>
      <c r="K44" s="236"/>
      <c r="L44" s="236"/>
      <c r="M44">
        <v>3</v>
      </c>
      <c r="O44" s="236" t="s">
        <v>295</v>
      </c>
      <c r="P44" s="236"/>
      <c r="Q44" s="236"/>
      <c r="R44" s="236"/>
      <c r="S44" s="236"/>
      <c r="T44" s="236"/>
      <c r="U44" s="236"/>
      <c r="V44" s="236">
        <v>2</v>
      </c>
      <c r="W44" s="236">
        <v>1</v>
      </c>
      <c r="X44" s="236">
        <f t="shared" si="0"/>
        <v>0</v>
      </c>
      <c r="Y44" s="236">
        <f t="shared" si="1"/>
        <v>0</v>
      </c>
      <c r="Z44" s="236"/>
      <c r="AA44">
        <v>3</v>
      </c>
    </row>
    <row r="45" spans="1:27">
      <c r="A45" s="236" t="s">
        <v>103</v>
      </c>
      <c r="B45" s="236">
        <v>1</v>
      </c>
      <c r="C45" s="236">
        <v>1</v>
      </c>
      <c r="D45">
        <v>2</v>
      </c>
      <c r="F45" s="236" t="s">
        <v>103</v>
      </c>
      <c r="G45" s="236">
        <v>1</v>
      </c>
      <c r="H45" s="236"/>
      <c r="I45" s="236">
        <v>1</v>
      </c>
      <c r="J45" s="236"/>
      <c r="K45" s="236"/>
      <c r="L45" s="236"/>
      <c r="M45">
        <v>2</v>
      </c>
      <c r="O45" s="236" t="s">
        <v>103</v>
      </c>
      <c r="P45" s="236"/>
      <c r="Q45" s="236"/>
      <c r="R45" s="236"/>
      <c r="S45" s="236">
        <v>2</v>
      </c>
      <c r="T45" s="236"/>
      <c r="U45" s="236"/>
      <c r="V45" s="236"/>
      <c r="W45" s="236"/>
      <c r="X45" s="236">
        <f t="shared" si="0"/>
        <v>2</v>
      </c>
      <c r="Y45" s="236">
        <f t="shared" si="1"/>
        <v>0</v>
      </c>
      <c r="Z45" s="236"/>
      <c r="AA45">
        <v>2</v>
      </c>
    </row>
    <row r="46" spans="1:27">
      <c r="A46" s="236" t="s">
        <v>292</v>
      </c>
      <c r="B46" s="236">
        <v>5</v>
      </c>
      <c r="C46" s="236">
        <v>4</v>
      </c>
      <c r="D46">
        <v>9</v>
      </c>
      <c r="F46" s="236" t="s">
        <v>292</v>
      </c>
      <c r="G46" s="236">
        <v>2</v>
      </c>
      <c r="H46" s="236"/>
      <c r="I46" s="236"/>
      <c r="J46" s="236">
        <v>1</v>
      </c>
      <c r="K46" s="236">
        <v>6</v>
      </c>
      <c r="L46" s="236"/>
      <c r="M46">
        <v>9</v>
      </c>
      <c r="O46" s="236" t="s">
        <v>292</v>
      </c>
      <c r="P46" s="236"/>
      <c r="Q46" s="236">
        <v>2</v>
      </c>
      <c r="R46" s="236">
        <v>2</v>
      </c>
      <c r="S46" s="236">
        <v>1</v>
      </c>
      <c r="T46" s="236">
        <v>3</v>
      </c>
      <c r="U46" s="236"/>
      <c r="V46" s="236"/>
      <c r="W46" s="236"/>
      <c r="X46" s="236">
        <f t="shared" si="0"/>
        <v>1</v>
      </c>
      <c r="Y46" s="236">
        <f t="shared" si="1"/>
        <v>3</v>
      </c>
      <c r="Z46" s="236">
        <v>1</v>
      </c>
      <c r="AA46">
        <v>9</v>
      </c>
    </row>
    <row r="47" spans="1:27">
      <c r="A47" s="236" t="s">
        <v>271</v>
      </c>
      <c r="B47" s="236">
        <v>1</v>
      </c>
      <c r="C47" s="236">
        <v>1</v>
      </c>
      <c r="D47">
        <v>2</v>
      </c>
      <c r="F47" s="236" t="s">
        <v>271</v>
      </c>
      <c r="G47" s="236">
        <v>1</v>
      </c>
      <c r="H47" s="236">
        <v>1</v>
      </c>
      <c r="I47" s="236"/>
      <c r="J47" s="236"/>
      <c r="K47" s="236"/>
      <c r="L47" s="236"/>
      <c r="M47">
        <v>2</v>
      </c>
      <c r="O47" s="236" t="s">
        <v>271</v>
      </c>
      <c r="P47" s="236"/>
      <c r="Q47" s="236"/>
      <c r="R47" s="236"/>
      <c r="S47" s="236">
        <v>2</v>
      </c>
      <c r="T47" s="236"/>
      <c r="U47" s="236"/>
      <c r="V47" s="236"/>
      <c r="W47" s="236"/>
      <c r="X47" s="236">
        <f t="shared" si="0"/>
        <v>2</v>
      </c>
      <c r="Y47" s="236">
        <f t="shared" si="1"/>
        <v>0</v>
      </c>
      <c r="Z47" s="236"/>
      <c r="AA47">
        <v>2</v>
      </c>
    </row>
    <row r="48" spans="1:27">
      <c r="A48" s="236" t="s">
        <v>277</v>
      </c>
      <c r="B48" s="236">
        <v>10</v>
      </c>
      <c r="C48" s="236">
        <v>14</v>
      </c>
      <c r="D48">
        <v>24</v>
      </c>
      <c r="F48" s="236" t="s">
        <v>277</v>
      </c>
      <c r="G48" s="236">
        <v>7</v>
      </c>
      <c r="H48" s="236">
        <v>5</v>
      </c>
      <c r="I48" s="236">
        <v>3</v>
      </c>
      <c r="J48" s="236">
        <v>1</v>
      </c>
      <c r="K48" s="236">
        <v>7</v>
      </c>
      <c r="L48" s="236">
        <v>1</v>
      </c>
      <c r="M48">
        <v>24</v>
      </c>
      <c r="O48" s="236" t="s">
        <v>277</v>
      </c>
      <c r="P48" s="236">
        <v>2</v>
      </c>
      <c r="Q48" s="236"/>
      <c r="R48" s="236">
        <v>6</v>
      </c>
      <c r="S48" s="236">
        <v>10</v>
      </c>
      <c r="T48" s="236"/>
      <c r="U48" s="236"/>
      <c r="V48" s="236">
        <v>5</v>
      </c>
      <c r="W48" s="236"/>
      <c r="X48" s="236">
        <f t="shared" si="0"/>
        <v>10</v>
      </c>
      <c r="Y48" s="236">
        <f t="shared" si="1"/>
        <v>2</v>
      </c>
      <c r="Z48" s="236">
        <v>1</v>
      </c>
      <c r="AA48">
        <v>24</v>
      </c>
    </row>
    <row r="49" spans="1:27">
      <c r="A49" s="236" t="s">
        <v>182</v>
      </c>
      <c r="B49" s="236">
        <v>2</v>
      </c>
      <c r="C49" s="236">
        <v>1</v>
      </c>
      <c r="D49">
        <v>3</v>
      </c>
      <c r="F49" s="236" t="s">
        <v>182</v>
      </c>
      <c r="G49" s="236"/>
      <c r="H49" s="236">
        <v>3</v>
      </c>
      <c r="I49" s="236"/>
      <c r="J49" s="236"/>
      <c r="K49" s="236"/>
      <c r="L49" s="236"/>
      <c r="M49">
        <v>3</v>
      </c>
      <c r="O49" s="236" t="s">
        <v>182</v>
      </c>
      <c r="P49" s="236"/>
      <c r="Q49" s="236"/>
      <c r="R49" s="236"/>
      <c r="S49" s="236">
        <v>1</v>
      </c>
      <c r="T49" s="236"/>
      <c r="U49" s="236"/>
      <c r="V49" s="236">
        <v>2</v>
      </c>
      <c r="W49" s="236"/>
      <c r="X49" s="236">
        <f t="shared" si="0"/>
        <v>1</v>
      </c>
      <c r="Y49" s="236">
        <f t="shared" si="1"/>
        <v>0</v>
      </c>
      <c r="Z49" s="236"/>
      <c r="AA49">
        <v>3</v>
      </c>
    </row>
    <row r="50" spans="1:27">
      <c r="A50" s="236" t="s">
        <v>221</v>
      </c>
      <c r="B50" s="236"/>
      <c r="C50" s="236">
        <v>1</v>
      </c>
      <c r="D50">
        <v>1</v>
      </c>
      <c r="F50" s="236" t="s">
        <v>221</v>
      </c>
      <c r="G50" s="236"/>
      <c r="H50" s="236"/>
      <c r="I50" s="236"/>
      <c r="J50" s="236">
        <v>1</v>
      </c>
      <c r="K50" s="236"/>
      <c r="L50" s="236"/>
      <c r="M50">
        <v>1</v>
      </c>
      <c r="O50" s="236" t="s">
        <v>221</v>
      </c>
      <c r="P50" s="236"/>
      <c r="Q50" s="236"/>
      <c r="R50" s="236"/>
      <c r="S50" s="236"/>
      <c r="T50" s="236"/>
      <c r="U50" s="236"/>
      <c r="V50" s="236"/>
      <c r="W50" s="236">
        <v>1</v>
      </c>
      <c r="X50" s="236">
        <f t="shared" si="0"/>
        <v>0</v>
      </c>
      <c r="Y50" s="236">
        <f t="shared" si="1"/>
        <v>0</v>
      </c>
      <c r="Z50" s="236"/>
      <c r="AA50">
        <v>1</v>
      </c>
    </row>
    <row r="51" spans="1:27">
      <c r="A51" s="236" t="s">
        <v>164</v>
      </c>
      <c r="B51" s="236">
        <v>2</v>
      </c>
      <c r="C51" s="236">
        <v>3</v>
      </c>
      <c r="D51">
        <v>5</v>
      </c>
      <c r="F51" s="236" t="s">
        <v>164</v>
      </c>
      <c r="G51" s="236"/>
      <c r="H51" s="236"/>
      <c r="I51" s="236"/>
      <c r="J51" s="236">
        <v>3</v>
      </c>
      <c r="K51" s="236"/>
      <c r="L51" s="236">
        <v>2</v>
      </c>
      <c r="M51">
        <v>5</v>
      </c>
      <c r="O51" s="236" t="s">
        <v>164</v>
      </c>
      <c r="P51" s="236"/>
      <c r="Q51" s="236">
        <v>1</v>
      </c>
      <c r="R51" s="236">
        <v>1</v>
      </c>
      <c r="S51" s="236"/>
      <c r="T51" s="236"/>
      <c r="U51" s="236"/>
      <c r="V51" s="236">
        <v>1</v>
      </c>
      <c r="W51" s="236">
        <v>2</v>
      </c>
      <c r="X51" s="236">
        <f t="shared" si="0"/>
        <v>0</v>
      </c>
      <c r="Y51" s="236">
        <f t="shared" si="1"/>
        <v>0</v>
      </c>
      <c r="Z51" s="236"/>
      <c r="AA51">
        <v>5</v>
      </c>
    </row>
    <row r="52" spans="1:27">
      <c r="A52" s="236" t="s">
        <v>254</v>
      </c>
      <c r="B52" s="236">
        <v>2</v>
      </c>
      <c r="C52" s="236">
        <v>1</v>
      </c>
      <c r="D52">
        <v>3</v>
      </c>
      <c r="F52" s="236" t="s">
        <v>254</v>
      </c>
      <c r="G52" s="236">
        <v>1</v>
      </c>
      <c r="H52" s="236"/>
      <c r="I52" s="236"/>
      <c r="J52" s="236">
        <v>1</v>
      </c>
      <c r="K52" s="236">
        <v>1</v>
      </c>
      <c r="L52" s="236"/>
      <c r="M52">
        <v>3</v>
      </c>
      <c r="O52" s="236" t="s">
        <v>254</v>
      </c>
      <c r="P52" s="236"/>
      <c r="Q52" s="236"/>
      <c r="R52" s="236"/>
      <c r="S52" s="236">
        <v>1</v>
      </c>
      <c r="T52" s="236"/>
      <c r="U52" s="236"/>
      <c r="V52" s="236">
        <v>1</v>
      </c>
      <c r="W52" s="236">
        <v>1</v>
      </c>
      <c r="X52" s="236">
        <f t="shared" si="0"/>
        <v>1</v>
      </c>
      <c r="Y52" s="236">
        <f t="shared" si="1"/>
        <v>0</v>
      </c>
      <c r="Z52" s="236"/>
      <c r="AA52">
        <v>3</v>
      </c>
    </row>
    <row r="53" spans="1:27">
      <c r="A53" s="236" t="s">
        <v>231</v>
      </c>
      <c r="B53" s="236">
        <v>1</v>
      </c>
      <c r="C53" s="236">
        <v>1</v>
      </c>
      <c r="D53">
        <v>2</v>
      </c>
      <c r="F53" s="236" t="s">
        <v>231</v>
      </c>
      <c r="G53" s="236"/>
      <c r="H53" s="236"/>
      <c r="I53" s="236"/>
      <c r="J53" s="236">
        <v>2</v>
      </c>
      <c r="K53" s="236"/>
      <c r="L53" s="236"/>
      <c r="M53">
        <v>2</v>
      </c>
      <c r="O53" s="236" t="s">
        <v>231</v>
      </c>
      <c r="P53" s="236"/>
      <c r="Q53" s="236">
        <v>1</v>
      </c>
      <c r="R53" s="236">
        <v>1</v>
      </c>
      <c r="S53" s="236"/>
      <c r="T53" s="236"/>
      <c r="U53" s="236"/>
      <c r="V53" s="236"/>
      <c r="W53" s="236"/>
      <c r="X53" s="236">
        <f t="shared" si="0"/>
        <v>0</v>
      </c>
      <c r="Y53" s="236">
        <f t="shared" si="1"/>
        <v>0</v>
      </c>
      <c r="Z53" s="236"/>
      <c r="AA53">
        <v>2</v>
      </c>
    </row>
    <row r="54" spans="1:27">
      <c r="A54" s="236" t="s">
        <v>233</v>
      </c>
      <c r="B54" s="236">
        <v>1</v>
      </c>
      <c r="C54" s="236">
        <v>1</v>
      </c>
      <c r="D54">
        <v>2</v>
      </c>
      <c r="F54" s="236" t="s">
        <v>233</v>
      </c>
      <c r="G54" s="236"/>
      <c r="H54" s="236"/>
      <c r="I54" s="236"/>
      <c r="J54" s="236">
        <v>2</v>
      </c>
      <c r="K54" s="236"/>
      <c r="L54" s="236"/>
      <c r="M54">
        <v>2</v>
      </c>
      <c r="O54" s="236" t="s">
        <v>233</v>
      </c>
      <c r="P54" s="236"/>
      <c r="Q54" s="236">
        <v>1</v>
      </c>
      <c r="R54" s="236">
        <v>1</v>
      </c>
      <c r="S54" s="236"/>
      <c r="T54" s="236"/>
      <c r="U54" s="236"/>
      <c r="V54" s="236"/>
      <c r="W54" s="236"/>
      <c r="X54" s="236">
        <f t="shared" si="0"/>
        <v>0</v>
      </c>
      <c r="Y54" s="236">
        <f t="shared" si="1"/>
        <v>0</v>
      </c>
      <c r="Z54" s="236"/>
      <c r="AA54">
        <v>2</v>
      </c>
    </row>
    <row r="55" spans="1:27">
      <c r="A55" s="236" t="s">
        <v>253</v>
      </c>
      <c r="B55" s="236">
        <v>1</v>
      </c>
      <c r="C55" s="236">
        <v>1</v>
      </c>
      <c r="D55">
        <v>2</v>
      </c>
      <c r="F55" s="236" t="s">
        <v>253</v>
      </c>
      <c r="G55" s="236"/>
      <c r="H55" s="236"/>
      <c r="I55" s="236"/>
      <c r="J55" s="236">
        <v>2</v>
      </c>
      <c r="K55" s="236"/>
      <c r="L55" s="236"/>
      <c r="M55">
        <v>2</v>
      </c>
      <c r="O55" s="236" t="s">
        <v>253</v>
      </c>
      <c r="P55" s="236"/>
      <c r="Q55" s="236">
        <v>1</v>
      </c>
      <c r="R55" s="236"/>
      <c r="S55" s="236"/>
      <c r="T55" s="236"/>
      <c r="U55" s="236"/>
      <c r="V55" s="236"/>
      <c r="W55" s="236">
        <v>1</v>
      </c>
      <c r="X55" s="236">
        <f t="shared" si="0"/>
        <v>0</v>
      </c>
      <c r="Y55" s="236">
        <f t="shared" si="1"/>
        <v>0</v>
      </c>
      <c r="Z55" s="236"/>
      <c r="AA55">
        <v>2</v>
      </c>
    </row>
    <row r="56" spans="1:27">
      <c r="A56" s="236" t="s">
        <v>104</v>
      </c>
      <c r="B56" s="236">
        <v>2</v>
      </c>
      <c r="C56" s="236">
        <v>1</v>
      </c>
      <c r="D56">
        <v>3</v>
      </c>
      <c r="F56" s="236" t="s">
        <v>104</v>
      </c>
      <c r="G56" s="236"/>
      <c r="H56" s="236"/>
      <c r="I56" s="236"/>
      <c r="J56" s="236">
        <v>3</v>
      </c>
      <c r="K56" s="236"/>
      <c r="L56" s="236"/>
      <c r="M56">
        <v>3</v>
      </c>
      <c r="O56" s="236" t="s">
        <v>104</v>
      </c>
      <c r="P56" s="236"/>
      <c r="Q56" s="236"/>
      <c r="R56" s="236"/>
      <c r="S56" s="236"/>
      <c r="T56" s="236"/>
      <c r="U56" s="236"/>
      <c r="V56" s="236">
        <v>1</v>
      </c>
      <c r="W56" s="236">
        <v>2</v>
      </c>
      <c r="X56" s="236">
        <f t="shared" si="0"/>
        <v>0</v>
      </c>
      <c r="Y56" s="236">
        <f t="shared" si="1"/>
        <v>0</v>
      </c>
      <c r="Z56" s="236"/>
      <c r="AA56">
        <v>3</v>
      </c>
    </row>
    <row r="57" spans="1:27">
      <c r="A57" s="236" t="s">
        <v>97</v>
      </c>
      <c r="B57" s="236">
        <v>2</v>
      </c>
      <c r="C57" s="236">
        <v>3</v>
      </c>
      <c r="D57">
        <v>5</v>
      </c>
      <c r="F57" s="236" t="s">
        <v>97</v>
      </c>
      <c r="G57" s="236">
        <v>1</v>
      </c>
      <c r="H57" s="236">
        <v>1</v>
      </c>
      <c r="I57" s="236"/>
      <c r="J57" s="236"/>
      <c r="K57" s="236">
        <v>1</v>
      </c>
      <c r="L57" s="236">
        <v>2</v>
      </c>
      <c r="M57">
        <v>5</v>
      </c>
      <c r="O57" s="236" t="s">
        <v>97</v>
      </c>
      <c r="P57" s="236"/>
      <c r="Q57" s="236"/>
      <c r="R57" s="236"/>
      <c r="S57" s="236">
        <v>3</v>
      </c>
      <c r="T57" s="236"/>
      <c r="U57" s="236"/>
      <c r="V57" s="236">
        <v>2</v>
      </c>
      <c r="W57" s="236"/>
      <c r="X57" s="236">
        <f t="shared" si="0"/>
        <v>3</v>
      </c>
      <c r="Y57" s="236">
        <f t="shared" si="1"/>
        <v>0</v>
      </c>
      <c r="Z57" s="236"/>
      <c r="AA57">
        <v>5</v>
      </c>
    </row>
    <row r="58" spans="1:27">
      <c r="A58" s="236" t="s">
        <v>281</v>
      </c>
      <c r="B58" s="236">
        <v>1</v>
      </c>
      <c r="C58" s="236">
        <v>1</v>
      </c>
      <c r="D58">
        <v>2</v>
      </c>
      <c r="F58" s="236" t="s">
        <v>281</v>
      </c>
      <c r="G58" s="236"/>
      <c r="H58" s="236"/>
      <c r="I58" s="236"/>
      <c r="J58" s="236">
        <v>2</v>
      </c>
      <c r="K58" s="236"/>
      <c r="L58" s="236"/>
      <c r="M58">
        <v>2</v>
      </c>
      <c r="O58" s="236" t="s">
        <v>281</v>
      </c>
      <c r="P58" s="236"/>
      <c r="Q58" s="236"/>
      <c r="R58" s="236">
        <v>1</v>
      </c>
      <c r="S58" s="236"/>
      <c r="T58" s="236"/>
      <c r="U58" s="236"/>
      <c r="V58" s="236"/>
      <c r="W58" s="236">
        <v>1</v>
      </c>
      <c r="X58" s="236">
        <f t="shared" si="0"/>
        <v>0</v>
      </c>
      <c r="Y58" s="236">
        <f t="shared" si="1"/>
        <v>0</v>
      </c>
      <c r="Z58" s="236"/>
      <c r="AA58">
        <v>2</v>
      </c>
    </row>
    <row r="59" spans="1:27">
      <c r="A59" s="236" t="s">
        <v>91</v>
      </c>
      <c r="B59" s="236">
        <v>2</v>
      </c>
      <c r="C59" s="236"/>
      <c r="D59">
        <v>2</v>
      </c>
      <c r="F59" s="236" t="s">
        <v>91</v>
      </c>
      <c r="G59" s="236"/>
      <c r="H59" s="236"/>
      <c r="I59" s="236"/>
      <c r="J59" s="236">
        <v>1</v>
      </c>
      <c r="K59" s="236">
        <v>1</v>
      </c>
      <c r="L59" s="236"/>
      <c r="M59">
        <v>2</v>
      </c>
      <c r="O59" s="236" t="s">
        <v>91</v>
      </c>
      <c r="P59" s="236"/>
      <c r="Q59" s="236"/>
      <c r="R59" s="236">
        <v>1</v>
      </c>
      <c r="S59" s="236"/>
      <c r="T59" s="236"/>
      <c r="U59" s="236"/>
      <c r="V59" s="236">
        <v>1</v>
      </c>
      <c r="W59" s="236"/>
      <c r="X59" s="236">
        <f t="shared" si="0"/>
        <v>0</v>
      </c>
      <c r="Y59" s="236">
        <f t="shared" si="1"/>
        <v>0</v>
      </c>
      <c r="Z59" s="236"/>
      <c r="AA59">
        <v>2</v>
      </c>
    </row>
    <row r="60" spans="1:27">
      <c r="A60" s="236" t="s">
        <v>163</v>
      </c>
      <c r="B60" s="236">
        <v>3</v>
      </c>
      <c r="C60" s="236">
        <v>2</v>
      </c>
      <c r="D60">
        <v>5</v>
      </c>
      <c r="F60" s="236" t="s">
        <v>163</v>
      </c>
      <c r="G60" s="236"/>
      <c r="H60" s="236">
        <v>4</v>
      </c>
      <c r="I60" s="236"/>
      <c r="J60" s="236"/>
      <c r="K60" s="236">
        <v>1</v>
      </c>
      <c r="L60" s="236"/>
      <c r="M60">
        <v>5</v>
      </c>
      <c r="O60" s="236" t="s">
        <v>163</v>
      </c>
      <c r="P60" s="236"/>
      <c r="Q60" s="236"/>
      <c r="R60" s="236"/>
      <c r="S60" s="236">
        <v>4</v>
      </c>
      <c r="T60" s="236"/>
      <c r="U60" s="236"/>
      <c r="V60" s="236">
        <v>1</v>
      </c>
      <c r="W60" s="236"/>
      <c r="X60" s="236">
        <f t="shared" si="0"/>
        <v>4</v>
      </c>
      <c r="Y60" s="236">
        <f t="shared" si="1"/>
        <v>0</v>
      </c>
      <c r="Z60" s="236"/>
      <c r="AA60">
        <v>5</v>
      </c>
    </row>
    <row r="61" spans="1:27">
      <c r="A61" s="236" t="s">
        <v>181</v>
      </c>
      <c r="B61" s="236">
        <v>1</v>
      </c>
      <c r="C61" s="236">
        <v>1</v>
      </c>
      <c r="D61">
        <v>2</v>
      </c>
      <c r="F61" s="236" t="s">
        <v>181</v>
      </c>
      <c r="G61" s="236">
        <v>1</v>
      </c>
      <c r="H61" s="236">
        <v>1</v>
      </c>
      <c r="I61" s="236"/>
      <c r="J61" s="236"/>
      <c r="K61" s="236"/>
      <c r="L61" s="236"/>
      <c r="M61">
        <v>2</v>
      </c>
      <c r="O61" s="236" t="s">
        <v>181</v>
      </c>
      <c r="P61" s="236"/>
      <c r="Q61" s="236"/>
      <c r="R61" s="236"/>
      <c r="S61" s="236">
        <v>2</v>
      </c>
      <c r="T61" s="236"/>
      <c r="U61" s="236"/>
      <c r="V61" s="236"/>
      <c r="W61" s="236"/>
      <c r="X61" s="236">
        <f t="shared" si="0"/>
        <v>2</v>
      </c>
      <c r="Y61" s="236">
        <f t="shared" si="1"/>
        <v>0</v>
      </c>
      <c r="Z61" s="236"/>
      <c r="AA61">
        <v>2</v>
      </c>
    </row>
    <row r="62" spans="1:27">
      <c r="A62" s="236" t="s">
        <v>177</v>
      </c>
      <c r="B62" s="236">
        <v>1</v>
      </c>
      <c r="C62" s="236">
        <v>2</v>
      </c>
      <c r="D62">
        <v>3</v>
      </c>
      <c r="F62" s="236" t="s">
        <v>177</v>
      </c>
      <c r="G62" s="236"/>
      <c r="H62" s="236"/>
      <c r="I62" s="236"/>
      <c r="J62" s="236">
        <v>1</v>
      </c>
      <c r="K62" s="236">
        <v>1</v>
      </c>
      <c r="L62" s="236">
        <v>1</v>
      </c>
      <c r="M62">
        <v>3</v>
      </c>
      <c r="O62" s="236" t="s">
        <v>177</v>
      </c>
      <c r="P62" s="236"/>
      <c r="Q62" s="236">
        <v>1</v>
      </c>
      <c r="R62" s="236"/>
      <c r="S62" s="236"/>
      <c r="T62" s="236"/>
      <c r="U62" s="236"/>
      <c r="V62" s="236">
        <v>2</v>
      </c>
      <c r="W62" s="236"/>
      <c r="X62" s="236">
        <f t="shared" si="0"/>
        <v>0</v>
      </c>
      <c r="Y62" s="236">
        <f t="shared" si="1"/>
        <v>0</v>
      </c>
      <c r="Z62" s="236"/>
      <c r="AA62">
        <v>3</v>
      </c>
    </row>
    <row r="63" spans="1:27">
      <c r="A63" s="236" t="s">
        <v>180</v>
      </c>
      <c r="B63" s="236">
        <v>1</v>
      </c>
      <c r="C63" s="236">
        <v>1</v>
      </c>
      <c r="D63">
        <v>2</v>
      </c>
      <c r="F63" s="236" t="s">
        <v>180</v>
      </c>
      <c r="G63" s="236"/>
      <c r="H63" s="236"/>
      <c r="I63" s="236"/>
      <c r="J63" s="236"/>
      <c r="K63" s="236">
        <v>2</v>
      </c>
      <c r="L63" s="236"/>
      <c r="M63">
        <v>2</v>
      </c>
      <c r="O63" s="236" t="s">
        <v>180</v>
      </c>
      <c r="P63" s="236"/>
      <c r="Q63" s="236"/>
      <c r="R63" s="236"/>
      <c r="S63" s="236">
        <v>1</v>
      </c>
      <c r="T63" s="236"/>
      <c r="U63" s="236"/>
      <c r="V63" s="236">
        <v>1</v>
      </c>
      <c r="W63" s="236"/>
      <c r="X63" s="236">
        <f t="shared" si="0"/>
        <v>1</v>
      </c>
      <c r="Y63" s="236">
        <f t="shared" si="1"/>
        <v>0</v>
      </c>
      <c r="Z63" s="236"/>
      <c r="AA63">
        <v>2</v>
      </c>
    </row>
    <row r="64" spans="1:27">
      <c r="A64" s="236" t="s">
        <v>198</v>
      </c>
      <c r="B64" s="236">
        <v>4</v>
      </c>
      <c r="C64" s="236">
        <v>7</v>
      </c>
      <c r="D64">
        <v>11</v>
      </c>
      <c r="F64" s="236" t="s">
        <v>198</v>
      </c>
      <c r="G64" s="236">
        <v>1</v>
      </c>
      <c r="H64" s="236">
        <v>3</v>
      </c>
      <c r="I64" s="236"/>
      <c r="J64" s="236">
        <v>4</v>
      </c>
      <c r="K64" s="236">
        <v>2</v>
      </c>
      <c r="L64" s="236">
        <v>1</v>
      </c>
      <c r="M64">
        <v>11</v>
      </c>
      <c r="O64" s="236" t="s">
        <v>198</v>
      </c>
      <c r="P64" s="236"/>
      <c r="Q64" s="236">
        <v>7</v>
      </c>
      <c r="R64" s="236">
        <v>1</v>
      </c>
      <c r="S64" s="236">
        <v>2</v>
      </c>
      <c r="T64" s="236"/>
      <c r="U64" s="236"/>
      <c r="V64" s="236">
        <v>1</v>
      </c>
      <c r="W64" s="236"/>
      <c r="X64" s="236">
        <f t="shared" si="0"/>
        <v>2</v>
      </c>
      <c r="Y64" s="236">
        <f t="shared" si="1"/>
        <v>0</v>
      </c>
      <c r="Z64" s="236"/>
      <c r="AA64">
        <v>11</v>
      </c>
    </row>
    <row r="65" spans="1:27">
      <c r="A65" s="236" t="s">
        <v>207</v>
      </c>
      <c r="B65" s="236">
        <v>1</v>
      </c>
      <c r="C65" s="236">
        <v>1</v>
      </c>
      <c r="D65">
        <v>2</v>
      </c>
      <c r="F65" s="236" t="s">
        <v>207</v>
      </c>
      <c r="G65" s="236"/>
      <c r="H65" s="236"/>
      <c r="I65" s="236"/>
      <c r="J65" s="236">
        <v>2</v>
      </c>
      <c r="K65" s="236"/>
      <c r="L65" s="236"/>
      <c r="M65">
        <v>2</v>
      </c>
      <c r="O65" s="236" t="s">
        <v>207</v>
      </c>
      <c r="P65" s="236"/>
      <c r="Q65" s="236">
        <v>2</v>
      </c>
      <c r="R65" s="236"/>
      <c r="S65" s="236"/>
      <c r="T65" s="236"/>
      <c r="U65" s="236"/>
      <c r="V65" s="236"/>
      <c r="W65" s="236"/>
      <c r="X65" s="236">
        <f t="shared" si="0"/>
        <v>0</v>
      </c>
      <c r="Y65" s="236">
        <f t="shared" si="1"/>
        <v>0</v>
      </c>
      <c r="Z65" s="236"/>
      <c r="AA65">
        <v>2</v>
      </c>
    </row>
    <row r="66" spans="1:27">
      <c r="A66" s="236" t="s">
        <v>219</v>
      </c>
      <c r="B66" s="236">
        <v>1</v>
      </c>
      <c r="C66" s="236"/>
      <c r="D66">
        <v>1</v>
      </c>
      <c r="F66" s="236" t="s">
        <v>219</v>
      </c>
      <c r="G66" s="236"/>
      <c r="H66" s="236"/>
      <c r="I66" s="236"/>
      <c r="J66" s="236"/>
      <c r="K66" s="236"/>
      <c r="L66" s="236">
        <v>1</v>
      </c>
      <c r="M66">
        <v>1</v>
      </c>
      <c r="O66" s="236" t="s">
        <v>219</v>
      </c>
      <c r="P66" s="236"/>
      <c r="Q66" s="236"/>
      <c r="R66" s="236"/>
      <c r="S66" s="236"/>
      <c r="T66" s="236"/>
      <c r="U66" s="236"/>
      <c r="V66" s="236">
        <v>1</v>
      </c>
      <c r="W66" s="236"/>
      <c r="X66" s="236">
        <f t="shared" si="0"/>
        <v>0</v>
      </c>
      <c r="Y66" s="236">
        <f t="shared" si="1"/>
        <v>0</v>
      </c>
      <c r="Z66" s="236"/>
      <c r="AA66">
        <v>1</v>
      </c>
    </row>
    <row r="67" spans="1:27">
      <c r="A67" s="236" t="s">
        <v>300</v>
      </c>
      <c r="B67" s="236">
        <v>1</v>
      </c>
      <c r="C67" s="236">
        <v>1</v>
      </c>
      <c r="D67">
        <v>2</v>
      </c>
      <c r="F67" s="236" t="s">
        <v>300</v>
      </c>
      <c r="G67" s="236"/>
      <c r="H67" s="236">
        <v>1</v>
      </c>
      <c r="I67" s="236"/>
      <c r="J67" s="236"/>
      <c r="K67" s="236">
        <v>1</v>
      </c>
      <c r="L67" s="236"/>
      <c r="M67">
        <v>2</v>
      </c>
      <c r="O67" s="236" t="s">
        <v>300</v>
      </c>
      <c r="P67" s="236"/>
      <c r="Q67" s="236">
        <v>1</v>
      </c>
      <c r="R67" s="236"/>
      <c r="S67" s="236"/>
      <c r="T67" s="236"/>
      <c r="U67" s="236"/>
      <c r="V67" s="236">
        <v>1</v>
      </c>
      <c r="W67" s="236"/>
      <c r="X67" s="236">
        <f t="shared" si="0"/>
        <v>0</v>
      </c>
      <c r="Y67" s="236">
        <f t="shared" si="1"/>
        <v>0</v>
      </c>
      <c r="Z67" s="236"/>
      <c r="AA67">
        <v>2</v>
      </c>
    </row>
    <row r="68" spans="1:27">
      <c r="A68" s="236" t="s">
        <v>193</v>
      </c>
      <c r="B68" s="236">
        <v>1</v>
      </c>
      <c r="C68" s="236">
        <v>3</v>
      </c>
      <c r="D68">
        <v>4</v>
      </c>
      <c r="F68" s="236" t="s">
        <v>193</v>
      </c>
      <c r="G68" s="236">
        <v>2</v>
      </c>
      <c r="H68" s="236">
        <v>2</v>
      </c>
      <c r="I68" s="236"/>
      <c r="J68" s="236"/>
      <c r="K68" s="236"/>
      <c r="L68" s="236"/>
      <c r="M68">
        <v>4</v>
      </c>
      <c r="O68" s="236" t="s">
        <v>193</v>
      </c>
      <c r="P68" s="236"/>
      <c r="Q68" s="236"/>
      <c r="R68" s="236"/>
      <c r="S68" s="236">
        <v>3</v>
      </c>
      <c r="T68" s="236"/>
      <c r="U68" s="236"/>
      <c r="V68" s="236">
        <v>1</v>
      </c>
      <c r="W68" s="236"/>
      <c r="X68" s="236">
        <f t="shared" ref="X68:X123" si="2">S68+U68</f>
        <v>3</v>
      </c>
      <c r="Y68" s="236">
        <f t="shared" ref="Y68:Y123" si="3">P68+T68</f>
        <v>0</v>
      </c>
      <c r="Z68" s="236"/>
      <c r="AA68">
        <v>4</v>
      </c>
    </row>
    <row r="69" spans="1:27">
      <c r="A69" s="236" t="s">
        <v>123</v>
      </c>
      <c r="B69" s="236">
        <v>1</v>
      </c>
      <c r="C69" s="236">
        <v>1</v>
      </c>
      <c r="D69">
        <v>2</v>
      </c>
      <c r="F69" s="236" t="s">
        <v>123</v>
      </c>
      <c r="G69" s="236">
        <v>1</v>
      </c>
      <c r="H69" s="236">
        <v>1</v>
      </c>
      <c r="I69" s="236"/>
      <c r="J69" s="236"/>
      <c r="K69" s="236"/>
      <c r="L69" s="236"/>
      <c r="M69">
        <v>2</v>
      </c>
      <c r="O69" s="236" t="s">
        <v>123</v>
      </c>
      <c r="P69" s="236">
        <v>1</v>
      </c>
      <c r="Q69" s="236"/>
      <c r="R69" s="236"/>
      <c r="S69" s="236">
        <v>1</v>
      </c>
      <c r="T69" s="236"/>
      <c r="U69" s="236"/>
      <c r="V69" s="236"/>
      <c r="W69" s="236"/>
      <c r="X69" s="236">
        <f t="shared" si="2"/>
        <v>1</v>
      </c>
      <c r="Y69" s="236">
        <f t="shared" si="3"/>
        <v>1</v>
      </c>
      <c r="Z69" s="236"/>
      <c r="AA69">
        <v>2</v>
      </c>
    </row>
    <row r="70" spans="1:27">
      <c r="A70" s="236" t="s">
        <v>276</v>
      </c>
      <c r="B70" s="236">
        <v>3</v>
      </c>
      <c r="C70" s="236">
        <v>3</v>
      </c>
      <c r="D70">
        <v>6</v>
      </c>
      <c r="F70" s="236" t="s">
        <v>276</v>
      </c>
      <c r="G70" s="236"/>
      <c r="H70" s="236">
        <v>4</v>
      </c>
      <c r="I70" s="236">
        <v>1</v>
      </c>
      <c r="J70" s="236"/>
      <c r="K70" s="236">
        <v>1</v>
      </c>
      <c r="L70" s="236"/>
      <c r="M70">
        <v>6</v>
      </c>
      <c r="O70" s="236" t="s">
        <v>276</v>
      </c>
      <c r="P70" s="236"/>
      <c r="Q70" s="236"/>
      <c r="R70" s="236">
        <v>2</v>
      </c>
      <c r="S70" s="236">
        <v>2</v>
      </c>
      <c r="T70" s="236"/>
      <c r="U70" s="236"/>
      <c r="V70" s="236">
        <v>1</v>
      </c>
      <c r="W70" s="236"/>
      <c r="X70" s="236">
        <f t="shared" si="2"/>
        <v>2</v>
      </c>
      <c r="Y70" s="236">
        <f t="shared" si="3"/>
        <v>0</v>
      </c>
      <c r="Z70" s="236">
        <v>1</v>
      </c>
      <c r="AA70">
        <v>6</v>
      </c>
    </row>
    <row r="71" spans="1:27">
      <c r="A71" s="236" t="s">
        <v>148</v>
      </c>
      <c r="B71" s="236">
        <v>1</v>
      </c>
      <c r="C71" s="236">
        <v>1</v>
      </c>
      <c r="D71">
        <v>2</v>
      </c>
      <c r="F71" s="236" t="s">
        <v>148</v>
      </c>
      <c r="G71" s="236"/>
      <c r="H71" s="236"/>
      <c r="I71" s="236"/>
      <c r="J71" s="236">
        <v>2</v>
      </c>
      <c r="K71" s="236"/>
      <c r="L71" s="236"/>
      <c r="M71">
        <v>2</v>
      </c>
      <c r="O71" s="236" t="s">
        <v>148</v>
      </c>
      <c r="P71" s="236"/>
      <c r="Q71" s="236">
        <v>1</v>
      </c>
      <c r="R71" s="236"/>
      <c r="S71" s="236"/>
      <c r="T71" s="236"/>
      <c r="U71" s="236"/>
      <c r="V71" s="236">
        <v>1</v>
      </c>
      <c r="W71" s="236"/>
      <c r="X71" s="236">
        <f t="shared" si="2"/>
        <v>0</v>
      </c>
      <c r="Y71" s="236">
        <f t="shared" si="3"/>
        <v>0</v>
      </c>
      <c r="Z71" s="236"/>
      <c r="AA71">
        <v>2</v>
      </c>
    </row>
    <row r="72" spans="1:27">
      <c r="A72" s="236" t="s">
        <v>242</v>
      </c>
      <c r="B72" s="236">
        <v>1</v>
      </c>
      <c r="C72" s="236"/>
      <c r="D72">
        <v>1</v>
      </c>
      <c r="F72" s="236" t="s">
        <v>242</v>
      </c>
      <c r="G72" s="236"/>
      <c r="H72" s="236"/>
      <c r="I72" s="236"/>
      <c r="J72" s="236"/>
      <c r="K72" s="236"/>
      <c r="L72" s="236">
        <v>1</v>
      </c>
      <c r="M72">
        <v>1</v>
      </c>
      <c r="O72" s="236" t="s">
        <v>242</v>
      </c>
      <c r="P72" s="236"/>
      <c r="Q72" s="236"/>
      <c r="R72" s="236"/>
      <c r="S72" s="236">
        <v>1</v>
      </c>
      <c r="T72" s="236"/>
      <c r="U72" s="236"/>
      <c r="V72" s="236"/>
      <c r="W72" s="236"/>
      <c r="X72" s="236">
        <f t="shared" si="2"/>
        <v>1</v>
      </c>
      <c r="Y72" s="236">
        <f t="shared" si="3"/>
        <v>0</v>
      </c>
      <c r="Z72" s="236"/>
      <c r="AA72">
        <v>1</v>
      </c>
    </row>
    <row r="73" spans="1:27">
      <c r="A73" s="236" t="s">
        <v>102</v>
      </c>
      <c r="B73" s="236">
        <v>1</v>
      </c>
      <c r="C73" s="236">
        <v>1</v>
      </c>
      <c r="D73">
        <v>2</v>
      </c>
      <c r="F73" s="236" t="s">
        <v>102</v>
      </c>
      <c r="G73" s="236"/>
      <c r="H73" s="236"/>
      <c r="I73" s="236"/>
      <c r="J73" s="236">
        <v>1</v>
      </c>
      <c r="K73" s="236">
        <v>1</v>
      </c>
      <c r="L73" s="236"/>
      <c r="M73">
        <v>2</v>
      </c>
      <c r="O73" s="236" t="s">
        <v>102</v>
      </c>
      <c r="P73" s="236"/>
      <c r="Q73" s="236"/>
      <c r="R73" s="236">
        <v>1</v>
      </c>
      <c r="S73" s="236"/>
      <c r="T73" s="236"/>
      <c r="U73" s="236"/>
      <c r="V73" s="236"/>
      <c r="W73" s="236">
        <v>1</v>
      </c>
      <c r="X73" s="236">
        <f t="shared" si="2"/>
        <v>0</v>
      </c>
      <c r="Y73" s="236">
        <f t="shared" si="3"/>
        <v>0</v>
      </c>
      <c r="Z73" s="236"/>
      <c r="AA73">
        <v>2</v>
      </c>
    </row>
    <row r="74" spans="1:27">
      <c r="A74" s="236" t="s">
        <v>195</v>
      </c>
      <c r="B74" s="236">
        <v>1</v>
      </c>
      <c r="C74" s="236"/>
      <c r="D74">
        <v>1</v>
      </c>
      <c r="F74" s="236" t="s">
        <v>195</v>
      </c>
      <c r="G74" s="236"/>
      <c r="H74" s="236">
        <v>1</v>
      </c>
      <c r="I74" s="236"/>
      <c r="J74" s="236"/>
      <c r="K74" s="236"/>
      <c r="L74" s="236"/>
      <c r="M74">
        <v>1</v>
      </c>
      <c r="O74" s="236" t="s">
        <v>195</v>
      </c>
      <c r="P74" s="236"/>
      <c r="Q74" s="236"/>
      <c r="R74" s="236"/>
      <c r="S74" s="236"/>
      <c r="T74" s="236"/>
      <c r="U74" s="236"/>
      <c r="V74" s="236">
        <v>1</v>
      </c>
      <c r="W74" s="236"/>
      <c r="X74" s="236">
        <f t="shared" si="2"/>
        <v>0</v>
      </c>
      <c r="Y74" s="236">
        <f t="shared" si="3"/>
        <v>0</v>
      </c>
      <c r="Z74" s="236"/>
      <c r="AA74">
        <v>1</v>
      </c>
    </row>
    <row r="75" spans="1:27">
      <c r="A75" s="236" t="s">
        <v>132</v>
      </c>
      <c r="B75" s="236">
        <v>2</v>
      </c>
      <c r="C75" s="236">
        <v>1</v>
      </c>
      <c r="D75">
        <v>3</v>
      </c>
      <c r="F75" s="236" t="s">
        <v>132</v>
      </c>
      <c r="G75" s="236"/>
      <c r="H75" s="236"/>
      <c r="I75" s="236"/>
      <c r="J75" s="236">
        <v>3</v>
      </c>
      <c r="K75" s="236"/>
      <c r="L75" s="236"/>
      <c r="M75">
        <v>3</v>
      </c>
      <c r="O75" s="236" t="s">
        <v>132</v>
      </c>
      <c r="P75" s="236"/>
      <c r="Q75" s="236"/>
      <c r="R75" s="236"/>
      <c r="S75" s="236"/>
      <c r="T75" s="236"/>
      <c r="U75" s="236"/>
      <c r="V75" s="236"/>
      <c r="W75" s="236">
        <v>3</v>
      </c>
      <c r="X75" s="236">
        <f t="shared" si="2"/>
        <v>0</v>
      </c>
      <c r="Y75" s="236">
        <f t="shared" si="3"/>
        <v>0</v>
      </c>
      <c r="Z75" s="236"/>
      <c r="AA75">
        <v>3</v>
      </c>
    </row>
    <row r="76" spans="1:27">
      <c r="A76" s="236" t="s">
        <v>234</v>
      </c>
      <c r="B76" s="236">
        <v>2</v>
      </c>
      <c r="C76" s="236">
        <v>2</v>
      </c>
      <c r="D76">
        <v>4</v>
      </c>
      <c r="F76" s="236" t="s">
        <v>234</v>
      </c>
      <c r="G76" s="236"/>
      <c r="H76" s="236"/>
      <c r="I76" s="236"/>
      <c r="J76" s="236">
        <v>4</v>
      </c>
      <c r="K76" s="236"/>
      <c r="L76" s="236"/>
      <c r="M76">
        <v>4</v>
      </c>
      <c r="O76" s="236" t="s">
        <v>234</v>
      </c>
      <c r="P76" s="236"/>
      <c r="Q76" s="236">
        <v>2</v>
      </c>
      <c r="R76" s="236"/>
      <c r="S76" s="236"/>
      <c r="T76" s="236"/>
      <c r="U76" s="236"/>
      <c r="V76" s="236">
        <v>1</v>
      </c>
      <c r="W76" s="236">
        <v>1</v>
      </c>
      <c r="X76" s="236">
        <f t="shared" si="2"/>
        <v>0</v>
      </c>
      <c r="Y76" s="236">
        <f t="shared" si="3"/>
        <v>0</v>
      </c>
      <c r="Z76" s="236"/>
      <c r="AA76">
        <v>4</v>
      </c>
    </row>
    <row r="77" spans="1:27">
      <c r="A77" s="236" t="s">
        <v>1084</v>
      </c>
      <c r="B77" s="236">
        <v>1</v>
      </c>
      <c r="C77" s="236"/>
      <c r="D77">
        <v>1</v>
      </c>
      <c r="F77" s="236" t="s">
        <v>1084</v>
      </c>
      <c r="G77" s="236"/>
      <c r="H77" s="236">
        <v>1</v>
      </c>
      <c r="I77" s="236"/>
      <c r="J77" s="236"/>
      <c r="K77" s="236"/>
      <c r="L77" s="236"/>
      <c r="M77">
        <v>1</v>
      </c>
      <c r="O77" s="236" t="s">
        <v>1084</v>
      </c>
      <c r="P77" s="236"/>
      <c r="Q77" s="236"/>
      <c r="R77" s="236"/>
      <c r="S77" s="236">
        <v>1</v>
      </c>
      <c r="T77" s="236"/>
      <c r="U77" s="236"/>
      <c r="V77" s="236"/>
      <c r="W77" s="236"/>
      <c r="X77" s="236">
        <f t="shared" si="2"/>
        <v>1</v>
      </c>
      <c r="Y77" s="236">
        <f t="shared" si="3"/>
        <v>0</v>
      </c>
      <c r="Z77" s="236"/>
      <c r="AA77">
        <v>1</v>
      </c>
    </row>
    <row r="78" spans="1:27">
      <c r="A78" s="236" t="s">
        <v>1085</v>
      </c>
      <c r="B78" s="236"/>
      <c r="C78" s="236">
        <v>1</v>
      </c>
      <c r="D78">
        <v>1</v>
      </c>
      <c r="F78" s="236" t="s">
        <v>1085</v>
      </c>
      <c r="G78" s="236">
        <v>1</v>
      </c>
      <c r="H78" s="236"/>
      <c r="I78" s="236"/>
      <c r="J78" s="236"/>
      <c r="K78" s="236"/>
      <c r="L78" s="236"/>
      <c r="M78">
        <v>1</v>
      </c>
      <c r="O78" s="236" t="s">
        <v>1085</v>
      </c>
      <c r="P78" s="236"/>
      <c r="Q78" s="236"/>
      <c r="R78" s="236"/>
      <c r="S78" s="236"/>
      <c r="T78" s="236"/>
      <c r="U78" s="236"/>
      <c r="V78" s="236">
        <v>1</v>
      </c>
      <c r="W78" s="236"/>
      <c r="X78" s="236">
        <f t="shared" si="2"/>
        <v>0</v>
      </c>
      <c r="Y78" s="236">
        <f t="shared" si="3"/>
        <v>0</v>
      </c>
      <c r="Z78" s="236"/>
      <c r="AA78">
        <v>1</v>
      </c>
    </row>
    <row r="79" spans="1:27">
      <c r="A79" s="236" t="s">
        <v>290</v>
      </c>
      <c r="B79" s="236">
        <v>1</v>
      </c>
      <c r="C79" s="236">
        <v>1</v>
      </c>
      <c r="D79">
        <v>2</v>
      </c>
      <c r="F79" s="236" t="s">
        <v>290</v>
      </c>
      <c r="G79" s="236"/>
      <c r="H79" s="236">
        <v>2</v>
      </c>
      <c r="I79" s="236"/>
      <c r="J79" s="236"/>
      <c r="K79" s="236"/>
      <c r="L79" s="236"/>
      <c r="M79">
        <v>2</v>
      </c>
      <c r="O79" s="236" t="s">
        <v>290</v>
      </c>
      <c r="P79" s="236"/>
      <c r="Q79" s="236"/>
      <c r="R79" s="236"/>
      <c r="S79" s="236">
        <v>2</v>
      </c>
      <c r="T79" s="236"/>
      <c r="U79" s="236"/>
      <c r="V79" s="236"/>
      <c r="W79" s="236"/>
      <c r="X79" s="236">
        <f t="shared" si="2"/>
        <v>2</v>
      </c>
      <c r="Y79" s="236">
        <f t="shared" si="3"/>
        <v>0</v>
      </c>
      <c r="Z79" s="236"/>
      <c r="AA79">
        <v>2</v>
      </c>
    </row>
    <row r="80" spans="1:27">
      <c r="A80" s="236" t="s">
        <v>288</v>
      </c>
      <c r="B80" s="236">
        <v>2</v>
      </c>
      <c r="C80" s="236">
        <v>2</v>
      </c>
      <c r="D80">
        <v>4</v>
      </c>
      <c r="F80" s="236" t="s">
        <v>288</v>
      </c>
      <c r="G80" s="236"/>
      <c r="H80" s="236"/>
      <c r="I80" s="236"/>
      <c r="J80" s="236"/>
      <c r="K80" s="236">
        <v>3</v>
      </c>
      <c r="L80" s="236">
        <v>1</v>
      </c>
      <c r="M80">
        <v>4</v>
      </c>
      <c r="O80" s="236" t="s">
        <v>288</v>
      </c>
      <c r="P80" s="236"/>
      <c r="Q80" s="236">
        <v>1</v>
      </c>
      <c r="R80" s="236">
        <v>1</v>
      </c>
      <c r="S80" s="236"/>
      <c r="T80" s="236"/>
      <c r="U80" s="236"/>
      <c r="V80" s="236">
        <v>2</v>
      </c>
      <c r="W80" s="236"/>
      <c r="X80" s="236">
        <f t="shared" si="2"/>
        <v>0</v>
      </c>
      <c r="Y80" s="236">
        <f t="shared" si="3"/>
        <v>0</v>
      </c>
      <c r="Z80" s="236"/>
      <c r="AA80">
        <v>4</v>
      </c>
    </row>
    <row r="81" spans="1:27">
      <c r="A81" s="236" t="s">
        <v>289</v>
      </c>
      <c r="B81" s="236">
        <v>1</v>
      </c>
      <c r="C81" s="236">
        <v>1</v>
      </c>
      <c r="D81">
        <v>2</v>
      </c>
      <c r="F81" s="236" t="s">
        <v>289</v>
      </c>
      <c r="G81" s="236"/>
      <c r="H81" s="236">
        <v>2</v>
      </c>
      <c r="I81" s="236"/>
      <c r="J81" s="236"/>
      <c r="K81" s="236"/>
      <c r="L81" s="236"/>
      <c r="M81">
        <v>2</v>
      </c>
      <c r="O81" s="236" t="s">
        <v>289</v>
      </c>
      <c r="P81" s="236"/>
      <c r="Q81" s="236"/>
      <c r="R81" s="236"/>
      <c r="S81" s="236">
        <v>2</v>
      </c>
      <c r="T81" s="236"/>
      <c r="U81" s="236"/>
      <c r="V81" s="236"/>
      <c r="W81" s="236"/>
      <c r="X81" s="236">
        <f t="shared" si="2"/>
        <v>2</v>
      </c>
      <c r="Y81" s="236">
        <f t="shared" si="3"/>
        <v>0</v>
      </c>
      <c r="Z81" s="236"/>
      <c r="AA81">
        <v>2</v>
      </c>
    </row>
    <row r="82" spans="1:27">
      <c r="A82" s="236" t="s">
        <v>85</v>
      </c>
      <c r="B82" s="236">
        <v>1</v>
      </c>
      <c r="C82" s="236">
        <v>1</v>
      </c>
      <c r="D82">
        <v>2</v>
      </c>
      <c r="F82" s="236" t="s">
        <v>85</v>
      </c>
      <c r="G82" s="236"/>
      <c r="H82" s="236">
        <v>2</v>
      </c>
      <c r="I82" s="236"/>
      <c r="J82" s="236"/>
      <c r="K82" s="236"/>
      <c r="L82" s="236"/>
      <c r="M82">
        <v>2</v>
      </c>
      <c r="O82" s="236" t="s">
        <v>85</v>
      </c>
      <c r="P82" s="236"/>
      <c r="Q82" s="236"/>
      <c r="R82" s="236"/>
      <c r="S82" s="236">
        <v>1</v>
      </c>
      <c r="T82" s="236"/>
      <c r="U82" s="236"/>
      <c r="V82" s="236">
        <v>1</v>
      </c>
      <c r="W82" s="236"/>
      <c r="X82" s="236">
        <f t="shared" si="2"/>
        <v>1</v>
      </c>
      <c r="Y82" s="236">
        <f t="shared" si="3"/>
        <v>0</v>
      </c>
      <c r="Z82" s="236"/>
      <c r="AA82">
        <v>2</v>
      </c>
    </row>
    <row r="83" spans="1:27">
      <c r="A83" s="236" t="s">
        <v>161</v>
      </c>
      <c r="B83" s="236">
        <v>2</v>
      </c>
      <c r="C83" s="236">
        <v>3</v>
      </c>
      <c r="D83">
        <v>5</v>
      </c>
      <c r="F83" s="236" t="s">
        <v>161</v>
      </c>
      <c r="G83" s="236">
        <v>3</v>
      </c>
      <c r="H83" s="236">
        <v>2</v>
      </c>
      <c r="I83" s="236"/>
      <c r="J83" s="236"/>
      <c r="K83" s="236"/>
      <c r="L83" s="236"/>
      <c r="M83">
        <v>5</v>
      </c>
      <c r="O83" s="236" t="s">
        <v>161</v>
      </c>
      <c r="P83" s="236"/>
      <c r="Q83" s="236"/>
      <c r="R83" s="236"/>
      <c r="S83" s="236">
        <v>5</v>
      </c>
      <c r="T83" s="236"/>
      <c r="U83" s="236"/>
      <c r="V83" s="236"/>
      <c r="W83" s="236"/>
      <c r="X83" s="236">
        <f t="shared" si="2"/>
        <v>5</v>
      </c>
      <c r="Y83" s="236">
        <f t="shared" si="3"/>
        <v>0</v>
      </c>
      <c r="Z83" s="236"/>
      <c r="AA83">
        <v>5</v>
      </c>
    </row>
    <row r="84" spans="1:27">
      <c r="A84" s="236" t="s">
        <v>201</v>
      </c>
      <c r="B84" s="236">
        <v>2</v>
      </c>
      <c r="C84" s="236">
        <v>2</v>
      </c>
      <c r="D84">
        <v>4</v>
      </c>
      <c r="F84" s="236" t="s">
        <v>201</v>
      </c>
      <c r="G84" s="236"/>
      <c r="H84" s="236"/>
      <c r="I84" s="236"/>
      <c r="J84" s="236">
        <v>4</v>
      </c>
      <c r="K84" s="236"/>
      <c r="L84" s="236"/>
      <c r="M84">
        <v>4</v>
      </c>
      <c r="O84" s="236" t="s">
        <v>201</v>
      </c>
      <c r="P84" s="236"/>
      <c r="Q84" s="236"/>
      <c r="R84" s="236">
        <v>2</v>
      </c>
      <c r="S84" s="236"/>
      <c r="T84" s="236"/>
      <c r="U84" s="236"/>
      <c r="V84" s="236">
        <v>1</v>
      </c>
      <c r="W84" s="236">
        <v>1</v>
      </c>
      <c r="X84" s="236">
        <f t="shared" si="2"/>
        <v>0</v>
      </c>
      <c r="Y84" s="236">
        <f t="shared" si="3"/>
        <v>0</v>
      </c>
      <c r="Z84" s="236"/>
      <c r="AA84">
        <v>4</v>
      </c>
    </row>
    <row r="85" spans="1:27">
      <c r="A85" s="236" t="s">
        <v>240</v>
      </c>
      <c r="B85" s="236"/>
      <c r="C85" s="236">
        <v>2</v>
      </c>
      <c r="D85">
        <v>2</v>
      </c>
      <c r="F85" s="236" t="s">
        <v>240</v>
      </c>
      <c r="G85" s="236"/>
      <c r="H85" s="236"/>
      <c r="I85" s="236"/>
      <c r="J85" s="236">
        <v>2</v>
      </c>
      <c r="K85" s="236"/>
      <c r="L85" s="236"/>
      <c r="M85">
        <v>2</v>
      </c>
      <c r="O85" s="236" t="s">
        <v>240</v>
      </c>
      <c r="P85" s="236"/>
      <c r="Q85" s="236"/>
      <c r="R85" s="236">
        <v>2</v>
      </c>
      <c r="S85" s="236"/>
      <c r="T85" s="236"/>
      <c r="U85" s="236"/>
      <c r="V85" s="236"/>
      <c r="W85" s="236"/>
      <c r="X85" s="236">
        <f t="shared" si="2"/>
        <v>0</v>
      </c>
      <c r="Y85" s="236">
        <f t="shared" si="3"/>
        <v>0</v>
      </c>
      <c r="Z85" s="236"/>
      <c r="AA85">
        <v>2</v>
      </c>
    </row>
    <row r="86" spans="1:27">
      <c r="A86" s="236" t="s">
        <v>167</v>
      </c>
      <c r="B86" s="236">
        <v>3</v>
      </c>
      <c r="C86" s="236">
        <v>2</v>
      </c>
      <c r="D86">
        <v>5</v>
      </c>
      <c r="F86" s="236" t="s">
        <v>167</v>
      </c>
      <c r="G86" s="236">
        <v>1</v>
      </c>
      <c r="H86" s="236">
        <v>1</v>
      </c>
      <c r="I86" s="236"/>
      <c r="J86" s="236">
        <v>1</v>
      </c>
      <c r="K86" s="236">
        <v>1</v>
      </c>
      <c r="L86" s="236">
        <v>1</v>
      </c>
      <c r="M86">
        <v>5</v>
      </c>
      <c r="O86" s="236" t="s">
        <v>167</v>
      </c>
      <c r="P86" s="236"/>
      <c r="Q86" s="236"/>
      <c r="R86" s="236">
        <v>1</v>
      </c>
      <c r="S86" s="236">
        <v>2</v>
      </c>
      <c r="T86" s="236"/>
      <c r="U86" s="236"/>
      <c r="V86" s="236">
        <v>2</v>
      </c>
      <c r="W86" s="236"/>
      <c r="X86" s="236">
        <f t="shared" si="2"/>
        <v>2</v>
      </c>
      <c r="Y86" s="236">
        <f t="shared" si="3"/>
        <v>0</v>
      </c>
      <c r="Z86" s="236"/>
      <c r="AA86">
        <v>5</v>
      </c>
    </row>
    <row r="87" spans="1:27">
      <c r="A87" s="236" t="s">
        <v>169</v>
      </c>
      <c r="B87" s="236">
        <v>2</v>
      </c>
      <c r="C87" s="236">
        <v>2</v>
      </c>
      <c r="D87">
        <v>4</v>
      </c>
      <c r="F87" s="236" t="s">
        <v>169</v>
      </c>
      <c r="G87" s="236"/>
      <c r="H87" s="236">
        <v>3</v>
      </c>
      <c r="I87" s="236"/>
      <c r="J87" s="236"/>
      <c r="K87" s="236">
        <v>1</v>
      </c>
      <c r="L87" s="236"/>
      <c r="M87">
        <v>4</v>
      </c>
      <c r="O87" s="236" t="s">
        <v>169</v>
      </c>
      <c r="P87" s="236"/>
      <c r="Q87" s="236"/>
      <c r="R87" s="236"/>
      <c r="S87" s="236">
        <v>2</v>
      </c>
      <c r="T87" s="236"/>
      <c r="U87" s="236"/>
      <c r="V87" s="236">
        <v>2</v>
      </c>
      <c r="W87" s="236"/>
      <c r="X87" s="236">
        <f t="shared" si="2"/>
        <v>2</v>
      </c>
      <c r="Y87" s="236">
        <f t="shared" si="3"/>
        <v>0</v>
      </c>
      <c r="Z87" s="236"/>
      <c r="AA87">
        <v>4</v>
      </c>
    </row>
    <row r="88" spans="1:27">
      <c r="A88" s="236" t="s">
        <v>279</v>
      </c>
      <c r="B88" s="236">
        <v>1</v>
      </c>
      <c r="C88" s="236">
        <v>3</v>
      </c>
      <c r="D88">
        <v>4</v>
      </c>
      <c r="F88" s="236" t="s">
        <v>279</v>
      </c>
      <c r="G88" s="236"/>
      <c r="H88" s="236">
        <v>2</v>
      </c>
      <c r="I88" s="236"/>
      <c r="J88" s="236"/>
      <c r="K88" s="236">
        <v>1</v>
      </c>
      <c r="L88" s="236">
        <v>1</v>
      </c>
      <c r="M88">
        <v>4</v>
      </c>
      <c r="O88" s="236" t="s">
        <v>279</v>
      </c>
      <c r="P88" s="236"/>
      <c r="Q88" s="236"/>
      <c r="R88" s="236"/>
      <c r="S88" s="236">
        <v>2</v>
      </c>
      <c r="T88" s="236"/>
      <c r="U88" s="236"/>
      <c r="V88" s="236">
        <v>2</v>
      </c>
      <c r="W88" s="236"/>
      <c r="X88" s="236">
        <f t="shared" si="2"/>
        <v>2</v>
      </c>
      <c r="Y88" s="236">
        <f t="shared" si="3"/>
        <v>0</v>
      </c>
      <c r="Z88" s="236"/>
      <c r="AA88">
        <v>4</v>
      </c>
    </row>
    <row r="89" spans="1:27">
      <c r="A89" s="236" t="s">
        <v>297</v>
      </c>
      <c r="B89" s="236">
        <v>1</v>
      </c>
      <c r="C89" s="236">
        <v>1</v>
      </c>
      <c r="D89">
        <v>2</v>
      </c>
      <c r="F89" s="236" t="s">
        <v>297</v>
      </c>
      <c r="G89" s="236"/>
      <c r="H89" s="236"/>
      <c r="I89" s="236"/>
      <c r="J89" s="236"/>
      <c r="K89" s="236">
        <v>2</v>
      </c>
      <c r="L89" s="236"/>
      <c r="M89">
        <v>2</v>
      </c>
      <c r="O89" s="236" t="s">
        <v>297</v>
      </c>
      <c r="P89" s="236"/>
      <c r="Q89" s="236"/>
      <c r="R89" s="236">
        <v>1</v>
      </c>
      <c r="S89" s="236"/>
      <c r="T89" s="236"/>
      <c r="U89" s="236"/>
      <c r="V89" s="236"/>
      <c r="W89" s="236"/>
      <c r="X89" s="236">
        <f t="shared" si="2"/>
        <v>0</v>
      </c>
      <c r="Y89" s="236">
        <f t="shared" si="3"/>
        <v>0</v>
      </c>
      <c r="Z89" s="236">
        <v>1</v>
      </c>
      <c r="AA89">
        <v>2</v>
      </c>
    </row>
    <row r="90" spans="1:27">
      <c r="A90" s="236" t="s">
        <v>166</v>
      </c>
      <c r="B90" s="236">
        <v>2</v>
      </c>
      <c r="C90" s="236">
        <v>2</v>
      </c>
      <c r="D90">
        <v>4</v>
      </c>
      <c r="F90" s="236" t="s">
        <v>166</v>
      </c>
      <c r="G90" s="236"/>
      <c r="H90" s="236"/>
      <c r="I90" s="236"/>
      <c r="J90" s="236">
        <v>3</v>
      </c>
      <c r="K90" s="236"/>
      <c r="L90" s="236">
        <v>1</v>
      </c>
      <c r="M90">
        <v>4</v>
      </c>
      <c r="O90" s="236" t="s">
        <v>166</v>
      </c>
      <c r="P90" s="236"/>
      <c r="Q90" s="236">
        <v>1</v>
      </c>
      <c r="R90" s="236">
        <v>1</v>
      </c>
      <c r="S90" s="236"/>
      <c r="T90" s="236"/>
      <c r="U90" s="236"/>
      <c r="V90" s="236">
        <v>1</v>
      </c>
      <c r="W90" s="236">
        <v>1</v>
      </c>
      <c r="X90" s="236">
        <f t="shared" si="2"/>
        <v>0</v>
      </c>
      <c r="Y90" s="236">
        <f t="shared" si="3"/>
        <v>0</v>
      </c>
      <c r="Z90" s="236"/>
      <c r="AA90">
        <v>4</v>
      </c>
    </row>
    <row r="91" spans="1:27">
      <c r="A91" s="236" t="s">
        <v>305</v>
      </c>
      <c r="B91" s="236">
        <v>1</v>
      </c>
      <c r="C91" s="236">
        <v>4</v>
      </c>
      <c r="D91">
        <v>5</v>
      </c>
      <c r="F91" s="236" t="s">
        <v>305</v>
      </c>
      <c r="G91" s="236"/>
      <c r="H91" s="236"/>
      <c r="I91" s="236">
        <v>1</v>
      </c>
      <c r="J91" s="236">
        <v>2</v>
      </c>
      <c r="K91" s="236">
        <v>2</v>
      </c>
      <c r="L91" s="236"/>
      <c r="M91">
        <v>5</v>
      </c>
      <c r="O91" s="236" t="s">
        <v>305</v>
      </c>
      <c r="P91" s="236"/>
      <c r="Q91" s="236">
        <v>1</v>
      </c>
      <c r="R91" s="236">
        <v>1</v>
      </c>
      <c r="S91" s="236"/>
      <c r="T91" s="236"/>
      <c r="U91" s="236">
        <v>1</v>
      </c>
      <c r="V91" s="236">
        <v>2</v>
      </c>
      <c r="W91" s="236"/>
      <c r="X91" s="236">
        <f t="shared" si="2"/>
        <v>1</v>
      </c>
      <c r="Y91" s="236">
        <f t="shared" si="3"/>
        <v>0</v>
      </c>
      <c r="Z91" s="236"/>
      <c r="AA91">
        <v>5</v>
      </c>
    </row>
    <row r="92" spans="1:27">
      <c r="A92" s="236" t="s">
        <v>112</v>
      </c>
      <c r="B92" s="236">
        <v>1</v>
      </c>
      <c r="C92" s="236"/>
      <c r="D92">
        <v>1</v>
      </c>
      <c r="F92" s="236" t="s">
        <v>112</v>
      </c>
      <c r="G92" s="236"/>
      <c r="H92" s="236">
        <v>1</v>
      </c>
      <c r="I92" s="236"/>
      <c r="J92" s="236"/>
      <c r="K92" s="236"/>
      <c r="L92" s="236"/>
      <c r="M92">
        <v>1</v>
      </c>
      <c r="O92" s="236" t="s">
        <v>112</v>
      </c>
      <c r="P92" s="236"/>
      <c r="Q92" s="236"/>
      <c r="R92" s="236"/>
      <c r="S92" s="236"/>
      <c r="T92" s="236"/>
      <c r="U92" s="236"/>
      <c r="V92" s="236">
        <v>1</v>
      </c>
      <c r="W92" s="236"/>
      <c r="X92" s="236">
        <f t="shared" si="2"/>
        <v>0</v>
      </c>
      <c r="Y92" s="236">
        <f t="shared" si="3"/>
        <v>0</v>
      </c>
      <c r="Z92" s="236"/>
      <c r="AA92">
        <v>1</v>
      </c>
    </row>
    <row r="93" spans="1:27">
      <c r="A93" s="236" t="s">
        <v>228</v>
      </c>
      <c r="B93" s="236"/>
      <c r="C93" s="236">
        <v>1</v>
      </c>
      <c r="D93">
        <v>1</v>
      </c>
      <c r="F93" s="236" t="s">
        <v>228</v>
      </c>
      <c r="G93" s="236"/>
      <c r="H93" s="236"/>
      <c r="I93" s="236"/>
      <c r="J93" s="236">
        <v>1</v>
      </c>
      <c r="K93" s="236"/>
      <c r="L93" s="236"/>
      <c r="M93">
        <v>1</v>
      </c>
      <c r="O93" s="236" t="s">
        <v>228</v>
      </c>
      <c r="P93" s="236"/>
      <c r="Q93" s="236"/>
      <c r="R93" s="236">
        <v>1</v>
      </c>
      <c r="S93" s="236"/>
      <c r="T93" s="236"/>
      <c r="U93" s="236"/>
      <c r="V93" s="236"/>
      <c r="W93" s="236"/>
      <c r="X93" s="236">
        <f t="shared" si="2"/>
        <v>0</v>
      </c>
      <c r="Y93" s="236">
        <f t="shared" si="3"/>
        <v>0</v>
      </c>
      <c r="Z93" s="236"/>
      <c r="AA93">
        <v>1</v>
      </c>
    </row>
    <row r="94" spans="1:27">
      <c r="A94" s="236" t="s">
        <v>175</v>
      </c>
      <c r="B94" s="236">
        <v>1</v>
      </c>
      <c r="C94" s="236">
        <v>1</v>
      </c>
      <c r="D94">
        <v>2</v>
      </c>
      <c r="F94" s="236" t="s">
        <v>175</v>
      </c>
      <c r="G94" s="236">
        <v>1</v>
      </c>
      <c r="H94" s="236">
        <v>1</v>
      </c>
      <c r="I94" s="236"/>
      <c r="J94" s="236"/>
      <c r="K94" s="236"/>
      <c r="L94" s="236"/>
      <c r="M94">
        <v>2</v>
      </c>
      <c r="O94" s="236" t="s">
        <v>175</v>
      </c>
      <c r="P94" s="236"/>
      <c r="Q94" s="236"/>
      <c r="R94" s="236"/>
      <c r="S94" s="236">
        <v>2</v>
      </c>
      <c r="T94" s="236"/>
      <c r="U94" s="236"/>
      <c r="V94" s="236"/>
      <c r="W94" s="236"/>
      <c r="X94" s="236">
        <f t="shared" si="2"/>
        <v>2</v>
      </c>
      <c r="Y94" s="236">
        <f t="shared" si="3"/>
        <v>0</v>
      </c>
      <c r="Z94" s="236"/>
      <c r="AA94">
        <v>2</v>
      </c>
    </row>
    <row r="95" spans="1:27">
      <c r="A95" s="236" t="s">
        <v>189</v>
      </c>
      <c r="B95" s="236">
        <v>1</v>
      </c>
      <c r="C95" s="236">
        <v>1</v>
      </c>
      <c r="D95">
        <v>2</v>
      </c>
      <c r="F95" s="236" t="s">
        <v>189</v>
      </c>
      <c r="G95" s="236"/>
      <c r="H95" s="236">
        <v>1</v>
      </c>
      <c r="I95" s="236"/>
      <c r="J95" s="236"/>
      <c r="K95" s="236">
        <v>1</v>
      </c>
      <c r="L95" s="236"/>
      <c r="M95">
        <v>2</v>
      </c>
      <c r="O95" s="236" t="s">
        <v>189</v>
      </c>
      <c r="P95" s="236"/>
      <c r="Q95" s="236"/>
      <c r="R95" s="236"/>
      <c r="S95" s="236"/>
      <c r="T95" s="236"/>
      <c r="U95" s="236"/>
      <c r="V95" s="236">
        <v>2</v>
      </c>
      <c r="W95" s="236"/>
      <c r="X95" s="236">
        <f t="shared" si="2"/>
        <v>0</v>
      </c>
      <c r="Y95" s="236">
        <f t="shared" si="3"/>
        <v>0</v>
      </c>
      <c r="Z95" s="236"/>
      <c r="AA95">
        <v>2</v>
      </c>
    </row>
    <row r="96" spans="1:27">
      <c r="A96" s="236" t="s">
        <v>184</v>
      </c>
      <c r="B96" s="236">
        <v>1</v>
      </c>
      <c r="C96" s="236">
        <v>1</v>
      </c>
      <c r="D96">
        <v>2</v>
      </c>
      <c r="F96" s="236" t="s">
        <v>184</v>
      </c>
      <c r="G96" s="236">
        <v>1</v>
      </c>
      <c r="H96" s="236">
        <v>1</v>
      </c>
      <c r="I96" s="236"/>
      <c r="J96" s="236"/>
      <c r="K96" s="236"/>
      <c r="L96" s="236"/>
      <c r="M96">
        <v>2</v>
      </c>
      <c r="O96" s="236" t="s">
        <v>184</v>
      </c>
      <c r="P96" s="236"/>
      <c r="Q96" s="236"/>
      <c r="R96" s="236"/>
      <c r="S96" s="236">
        <v>2</v>
      </c>
      <c r="T96" s="236"/>
      <c r="U96" s="236"/>
      <c r="V96" s="236"/>
      <c r="W96" s="236"/>
      <c r="X96" s="236">
        <f t="shared" si="2"/>
        <v>2</v>
      </c>
      <c r="Y96" s="236">
        <f t="shared" si="3"/>
        <v>0</v>
      </c>
      <c r="Z96" s="236"/>
      <c r="AA96">
        <v>2</v>
      </c>
    </row>
    <row r="97" spans="1:27">
      <c r="A97" s="236" t="s">
        <v>1086</v>
      </c>
      <c r="B97" s="236">
        <v>3</v>
      </c>
      <c r="C97" s="236">
        <v>4</v>
      </c>
      <c r="D97">
        <v>7</v>
      </c>
      <c r="F97" s="236" t="s">
        <v>1086</v>
      </c>
      <c r="G97" s="236"/>
      <c r="H97" s="236"/>
      <c r="I97" s="236"/>
      <c r="J97" s="236">
        <v>2</v>
      </c>
      <c r="K97" s="236">
        <v>4</v>
      </c>
      <c r="L97" s="236">
        <v>1</v>
      </c>
      <c r="M97">
        <v>7</v>
      </c>
      <c r="O97" s="236" t="s">
        <v>1086</v>
      </c>
      <c r="P97" s="236"/>
      <c r="Q97" s="236"/>
      <c r="R97" s="236"/>
      <c r="S97" s="236"/>
      <c r="T97" s="236"/>
      <c r="U97" s="236"/>
      <c r="V97" s="236">
        <v>7</v>
      </c>
      <c r="W97" s="236"/>
      <c r="X97" s="236">
        <f t="shared" si="2"/>
        <v>0</v>
      </c>
      <c r="Y97" s="236">
        <f t="shared" si="3"/>
        <v>0</v>
      </c>
      <c r="Z97" s="236"/>
      <c r="AA97">
        <v>7</v>
      </c>
    </row>
    <row r="98" spans="1:27">
      <c r="A98" s="236" t="s">
        <v>250</v>
      </c>
      <c r="B98" s="236">
        <v>1</v>
      </c>
      <c r="C98" s="236">
        <v>1</v>
      </c>
      <c r="D98">
        <v>2</v>
      </c>
      <c r="F98" s="236" t="s">
        <v>250</v>
      </c>
      <c r="G98" s="236"/>
      <c r="H98" s="236"/>
      <c r="I98" s="236"/>
      <c r="J98" s="236">
        <v>1</v>
      </c>
      <c r="K98" s="236"/>
      <c r="L98" s="236">
        <v>1</v>
      </c>
      <c r="M98">
        <v>2</v>
      </c>
      <c r="O98" s="236" t="s">
        <v>250</v>
      </c>
      <c r="P98" s="236"/>
      <c r="Q98" s="236">
        <v>2</v>
      </c>
      <c r="R98" s="236"/>
      <c r="S98" s="236"/>
      <c r="T98" s="236"/>
      <c r="U98" s="236"/>
      <c r="V98" s="236"/>
      <c r="W98" s="236"/>
      <c r="X98" s="236">
        <f t="shared" si="2"/>
        <v>0</v>
      </c>
      <c r="Y98" s="236">
        <f t="shared" si="3"/>
        <v>0</v>
      </c>
      <c r="Z98" s="236"/>
      <c r="AA98">
        <v>2</v>
      </c>
    </row>
    <row r="99" spans="1:27">
      <c r="A99" s="236" t="s">
        <v>86</v>
      </c>
      <c r="B99" s="236">
        <v>2</v>
      </c>
      <c r="C99" s="236">
        <v>1</v>
      </c>
      <c r="D99">
        <v>3</v>
      </c>
      <c r="F99" s="236" t="s">
        <v>86</v>
      </c>
      <c r="G99" s="236"/>
      <c r="H99" s="236"/>
      <c r="I99" s="236"/>
      <c r="J99" s="236">
        <v>1</v>
      </c>
      <c r="K99" s="236">
        <v>1</v>
      </c>
      <c r="L99" s="236">
        <v>1</v>
      </c>
      <c r="M99">
        <v>3</v>
      </c>
      <c r="O99" s="236" t="s">
        <v>86</v>
      </c>
      <c r="P99" s="236"/>
      <c r="Q99" s="236">
        <v>2</v>
      </c>
      <c r="R99" s="236"/>
      <c r="S99" s="236"/>
      <c r="T99" s="236"/>
      <c r="U99" s="236"/>
      <c r="V99" s="236"/>
      <c r="W99" s="236">
        <v>1</v>
      </c>
      <c r="X99" s="236">
        <f t="shared" si="2"/>
        <v>0</v>
      </c>
      <c r="Y99" s="236">
        <f t="shared" si="3"/>
        <v>0</v>
      </c>
      <c r="Z99" s="236"/>
      <c r="AA99">
        <v>3</v>
      </c>
    </row>
    <row r="100" spans="1:27">
      <c r="A100" s="236" t="s">
        <v>126</v>
      </c>
      <c r="B100" s="236">
        <v>1</v>
      </c>
      <c r="C100" s="236"/>
      <c r="D100">
        <v>1</v>
      </c>
      <c r="F100" s="236" t="s">
        <v>126</v>
      </c>
      <c r="G100" s="236"/>
      <c r="H100" s="236"/>
      <c r="I100" s="236"/>
      <c r="J100" s="236">
        <v>1</v>
      </c>
      <c r="K100" s="236"/>
      <c r="L100" s="236"/>
      <c r="M100">
        <v>1</v>
      </c>
      <c r="O100" s="236" t="s">
        <v>126</v>
      </c>
      <c r="P100" s="236"/>
      <c r="Q100" s="236"/>
      <c r="R100" s="236"/>
      <c r="S100" s="236"/>
      <c r="T100" s="236"/>
      <c r="U100" s="236"/>
      <c r="V100" s="236"/>
      <c r="W100" s="236">
        <v>1</v>
      </c>
      <c r="X100" s="236">
        <f t="shared" si="2"/>
        <v>0</v>
      </c>
      <c r="Y100" s="236">
        <f t="shared" si="3"/>
        <v>0</v>
      </c>
      <c r="Z100" s="236"/>
      <c r="AA100">
        <v>1</v>
      </c>
    </row>
    <row r="101" spans="1:27">
      <c r="A101" s="236" t="s">
        <v>1087</v>
      </c>
      <c r="B101" s="236">
        <v>1</v>
      </c>
      <c r="C101" s="236"/>
      <c r="D101">
        <v>1</v>
      </c>
      <c r="F101" s="236" t="s">
        <v>1087</v>
      </c>
      <c r="G101" s="236"/>
      <c r="H101" s="236"/>
      <c r="I101" s="236"/>
      <c r="J101" s="236">
        <v>1</v>
      </c>
      <c r="K101" s="236"/>
      <c r="L101" s="236"/>
      <c r="M101">
        <v>1</v>
      </c>
      <c r="O101" s="236" t="s">
        <v>1087</v>
      </c>
      <c r="P101" s="236"/>
      <c r="Q101" s="236"/>
      <c r="R101" s="236"/>
      <c r="S101" s="236"/>
      <c r="T101" s="236"/>
      <c r="U101" s="236"/>
      <c r="V101" s="236"/>
      <c r="W101" s="236">
        <v>1</v>
      </c>
      <c r="X101" s="236">
        <f t="shared" si="2"/>
        <v>0</v>
      </c>
      <c r="Y101" s="236">
        <f t="shared" si="3"/>
        <v>0</v>
      </c>
      <c r="Z101" s="236"/>
      <c r="AA101">
        <v>1</v>
      </c>
    </row>
    <row r="102" spans="1:27">
      <c r="A102" s="236" t="s">
        <v>224</v>
      </c>
      <c r="B102" s="236">
        <v>2</v>
      </c>
      <c r="C102" s="236">
        <v>3</v>
      </c>
      <c r="D102">
        <v>5</v>
      </c>
      <c r="F102" s="236" t="s">
        <v>224</v>
      </c>
      <c r="G102" s="236">
        <v>1</v>
      </c>
      <c r="H102" s="236">
        <v>1</v>
      </c>
      <c r="I102" s="236"/>
      <c r="J102" s="236">
        <v>1</v>
      </c>
      <c r="K102" s="236">
        <v>2</v>
      </c>
      <c r="L102" s="236"/>
      <c r="M102">
        <v>5</v>
      </c>
      <c r="O102" s="236" t="s">
        <v>224</v>
      </c>
      <c r="P102" s="236"/>
      <c r="Q102" s="236">
        <v>2</v>
      </c>
      <c r="R102" s="236">
        <v>1</v>
      </c>
      <c r="S102" s="236"/>
      <c r="T102" s="236"/>
      <c r="U102" s="236"/>
      <c r="V102" s="236">
        <v>2</v>
      </c>
      <c r="W102" s="236"/>
      <c r="X102" s="236">
        <f t="shared" si="2"/>
        <v>0</v>
      </c>
      <c r="Y102" s="236">
        <f t="shared" si="3"/>
        <v>0</v>
      </c>
      <c r="Z102" s="236"/>
      <c r="AA102">
        <v>5</v>
      </c>
    </row>
    <row r="103" spans="1:27">
      <c r="A103" s="236" t="s">
        <v>192</v>
      </c>
      <c r="B103" s="236"/>
      <c r="C103" s="236">
        <v>1</v>
      </c>
      <c r="D103">
        <v>1</v>
      </c>
      <c r="F103" s="236" t="s">
        <v>192</v>
      </c>
      <c r="G103" s="236"/>
      <c r="H103" s="236"/>
      <c r="I103" s="236"/>
      <c r="J103" s="236">
        <v>1</v>
      </c>
      <c r="K103" s="236"/>
      <c r="L103" s="236"/>
      <c r="M103">
        <v>1</v>
      </c>
      <c r="O103" s="236" t="s">
        <v>192</v>
      </c>
      <c r="P103" s="236"/>
      <c r="Q103" s="236"/>
      <c r="R103" s="236">
        <v>1</v>
      </c>
      <c r="S103" s="236"/>
      <c r="T103" s="236"/>
      <c r="U103" s="236"/>
      <c r="V103" s="236"/>
      <c r="W103" s="236"/>
      <c r="X103" s="236">
        <f t="shared" si="2"/>
        <v>0</v>
      </c>
      <c r="Y103" s="236">
        <f t="shared" si="3"/>
        <v>0</v>
      </c>
      <c r="Z103" s="236"/>
      <c r="AA103">
        <v>1</v>
      </c>
    </row>
    <row r="104" spans="1:27">
      <c r="A104" s="236" t="s">
        <v>144</v>
      </c>
      <c r="B104" s="236">
        <v>3</v>
      </c>
      <c r="C104" s="236">
        <v>4</v>
      </c>
      <c r="D104">
        <v>7</v>
      </c>
      <c r="F104" s="236" t="s">
        <v>144</v>
      </c>
      <c r="G104" s="236">
        <v>2</v>
      </c>
      <c r="H104" s="236">
        <v>2</v>
      </c>
      <c r="I104" s="236"/>
      <c r="J104" s="236">
        <v>2</v>
      </c>
      <c r="K104" s="236">
        <v>1</v>
      </c>
      <c r="L104" s="236"/>
      <c r="M104">
        <v>7</v>
      </c>
      <c r="O104" s="236" t="s">
        <v>144</v>
      </c>
      <c r="P104" s="236"/>
      <c r="Q104" s="236"/>
      <c r="R104" s="236"/>
      <c r="S104" s="236">
        <v>3</v>
      </c>
      <c r="T104" s="236"/>
      <c r="U104" s="236"/>
      <c r="V104" s="236">
        <v>2</v>
      </c>
      <c r="W104" s="236">
        <v>2</v>
      </c>
      <c r="X104" s="236">
        <f t="shared" si="2"/>
        <v>3</v>
      </c>
      <c r="Y104" s="236">
        <f t="shared" si="3"/>
        <v>0</v>
      </c>
      <c r="Z104" s="236"/>
      <c r="AA104">
        <v>7</v>
      </c>
    </row>
    <row r="105" spans="1:27">
      <c r="A105" s="236" t="s">
        <v>81</v>
      </c>
      <c r="B105" s="236">
        <v>1</v>
      </c>
      <c r="C105" s="236">
        <v>2</v>
      </c>
      <c r="D105">
        <v>3</v>
      </c>
      <c r="F105" s="236" t="s">
        <v>81</v>
      </c>
      <c r="G105" s="236"/>
      <c r="H105" s="236"/>
      <c r="I105" s="236"/>
      <c r="J105" s="236">
        <v>1</v>
      </c>
      <c r="K105" s="236">
        <v>1</v>
      </c>
      <c r="L105" s="236">
        <v>1</v>
      </c>
      <c r="M105">
        <v>3</v>
      </c>
      <c r="O105" s="236" t="s">
        <v>81</v>
      </c>
      <c r="P105" s="236"/>
      <c r="Q105" s="236"/>
      <c r="R105" s="236">
        <v>2</v>
      </c>
      <c r="S105" s="236"/>
      <c r="T105" s="236"/>
      <c r="U105" s="236"/>
      <c r="V105" s="236">
        <v>1</v>
      </c>
      <c r="W105" s="236"/>
      <c r="X105" s="236">
        <f t="shared" si="2"/>
        <v>0</v>
      </c>
      <c r="Y105" s="236">
        <f t="shared" si="3"/>
        <v>0</v>
      </c>
      <c r="Z105" s="236"/>
      <c r="AA105">
        <v>3</v>
      </c>
    </row>
    <row r="106" spans="1:27">
      <c r="A106" s="236" t="s">
        <v>119</v>
      </c>
      <c r="B106" s="236">
        <v>1</v>
      </c>
      <c r="C106" s="236">
        <v>1</v>
      </c>
      <c r="D106">
        <v>2</v>
      </c>
      <c r="F106" s="236" t="s">
        <v>119</v>
      </c>
      <c r="G106" s="236"/>
      <c r="H106" s="236">
        <v>1</v>
      </c>
      <c r="I106" s="236"/>
      <c r="J106" s="236"/>
      <c r="K106" s="236">
        <v>1</v>
      </c>
      <c r="L106" s="236"/>
      <c r="M106">
        <v>2</v>
      </c>
      <c r="O106" s="236" t="s">
        <v>119</v>
      </c>
      <c r="P106" s="236"/>
      <c r="Q106" s="236"/>
      <c r="R106" s="236"/>
      <c r="S106" s="236">
        <v>2</v>
      </c>
      <c r="T106" s="236"/>
      <c r="U106" s="236"/>
      <c r="V106" s="236"/>
      <c r="W106" s="236"/>
      <c r="X106" s="236">
        <f t="shared" si="2"/>
        <v>2</v>
      </c>
      <c r="Y106" s="236">
        <f t="shared" si="3"/>
        <v>0</v>
      </c>
      <c r="Z106" s="236"/>
      <c r="AA106">
        <v>2</v>
      </c>
    </row>
    <row r="107" spans="1:27">
      <c r="A107" s="236" t="s">
        <v>162</v>
      </c>
      <c r="B107" s="236">
        <v>2</v>
      </c>
      <c r="C107" s="236">
        <v>3</v>
      </c>
      <c r="D107">
        <v>5</v>
      </c>
      <c r="F107" s="236" t="s">
        <v>162</v>
      </c>
      <c r="G107" s="236"/>
      <c r="H107" s="236">
        <v>5</v>
      </c>
      <c r="I107" s="236"/>
      <c r="J107" s="236"/>
      <c r="K107" s="236"/>
      <c r="L107" s="236"/>
      <c r="M107">
        <v>5</v>
      </c>
      <c r="O107" s="236" t="s">
        <v>162</v>
      </c>
      <c r="P107" s="236"/>
      <c r="Q107" s="236"/>
      <c r="R107" s="236"/>
      <c r="S107" s="236">
        <v>5</v>
      </c>
      <c r="T107" s="236"/>
      <c r="U107" s="236"/>
      <c r="V107" s="236"/>
      <c r="W107" s="236"/>
      <c r="X107" s="236">
        <f t="shared" si="2"/>
        <v>5</v>
      </c>
      <c r="Y107" s="236">
        <f t="shared" si="3"/>
        <v>0</v>
      </c>
      <c r="Z107" s="236"/>
      <c r="AA107">
        <v>5</v>
      </c>
    </row>
    <row r="108" spans="1:27">
      <c r="A108" s="236" t="s">
        <v>267</v>
      </c>
      <c r="B108" s="236">
        <v>3</v>
      </c>
      <c r="C108" s="236">
        <v>4</v>
      </c>
      <c r="D108">
        <v>7</v>
      </c>
      <c r="F108" s="236" t="s">
        <v>267</v>
      </c>
      <c r="G108" s="236">
        <v>3</v>
      </c>
      <c r="H108" s="236"/>
      <c r="I108" s="236"/>
      <c r="J108" s="236">
        <v>2</v>
      </c>
      <c r="K108" s="236">
        <v>2</v>
      </c>
      <c r="L108" s="236"/>
      <c r="M108">
        <v>7</v>
      </c>
      <c r="O108" s="236" t="s">
        <v>267</v>
      </c>
      <c r="P108" s="236"/>
      <c r="Q108" s="236"/>
      <c r="R108" s="236">
        <v>1</v>
      </c>
      <c r="S108" s="236">
        <v>3</v>
      </c>
      <c r="T108" s="236"/>
      <c r="U108" s="236"/>
      <c r="V108" s="236">
        <v>2</v>
      </c>
      <c r="W108" s="236">
        <v>1</v>
      </c>
      <c r="X108" s="236">
        <f t="shared" si="2"/>
        <v>3</v>
      </c>
      <c r="Y108" s="236">
        <f t="shared" si="3"/>
        <v>0</v>
      </c>
      <c r="Z108" s="236"/>
      <c r="AA108">
        <v>7</v>
      </c>
    </row>
    <row r="109" spans="1:27">
      <c r="A109" s="236" t="s">
        <v>191</v>
      </c>
      <c r="B109" s="236">
        <v>1</v>
      </c>
      <c r="C109" s="236">
        <v>1</v>
      </c>
      <c r="D109">
        <v>2</v>
      </c>
      <c r="F109" s="236" t="s">
        <v>191</v>
      </c>
      <c r="G109" s="236"/>
      <c r="H109" s="236">
        <v>1</v>
      </c>
      <c r="I109" s="236"/>
      <c r="J109" s="236"/>
      <c r="K109" s="236"/>
      <c r="L109" s="236">
        <v>1</v>
      </c>
      <c r="M109">
        <v>2</v>
      </c>
      <c r="O109" s="236" t="s">
        <v>191</v>
      </c>
      <c r="P109" s="236"/>
      <c r="Q109" s="236">
        <v>1</v>
      </c>
      <c r="R109" s="236"/>
      <c r="S109" s="236">
        <v>1</v>
      </c>
      <c r="T109" s="236"/>
      <c r="U109" s="236"/>
      <c r="V109" s="236"/>
      <c r="W109" s="236"/>
      <c r="X109" s="236">
        <f t="shared" si="2"/>
        <v>1</v>
      </c>
      <c r="Y109" s="236">
        <f t="shared" si="3"/>
        <v>0</v>
      </c>
      <c r="Z109" s="236"/>
      <c r="AA109">
        <v>2</v>
      </c>
    </row>
    <row r="110" spans="1:27">
      <c r="A110" s="236" t="s">
        <v>160</v>
      </c>
      <c r="B110" s="236">
        <v>2</v>
      </c>
      <c r="C110" s="236">
        <v>3</v>
      </c>
      <c r="D110">
        <v>5</v>
      </c>
      <c r="F110" s="236" t="s">
        <v>160</v>
      </c>
      <c r="G110" s="236"/>
      <c r="H110" s="236">
        <v>4</v>
      </c>
      <c r="I110" s="236"/>
      <c r="J110" s="236"/>
      <c r="K110" s="236"/>
      <c r="L110" s="236">
        <v>1</v>
      </c>
      <c r="M110">
        <v>5</v>
      </c>
      <c r="O110" s="236" t="s">
        <v>160</v>
      </c>
      <c r="P110" s="236"/>
      <c r="Q110" s="236">
        <v>1</v>
      </c>
      <c r="R110" s="236"/>
      <c r="S110" s="236">
        <v>4</v>
      </c>
      <c r="T110" s="236"/>
      <c r="U110" s="236"/>
      <c r="V110" s="236"/>
      <c r="W110" s="236"/>
      <c r="X110" s="236">
        <f t="shared" si="2"/>
        <v>4</v>
      </c>
      <c r="Y110" s="236">
        <f t="shared" si="3"/>
        <v>0</v>
      </c>
      <c r="Z110" s="236"/>
      <c r="AA110">
        <v>5</v>
      </c>
    </row>
    <row r="111" spans="1:27">
      <c r="A111" s="236" t="s">
        <v>76</v>
      </c>
      <c r="B111" s="236">
        <v>1</v>
      </c>
      <c r="C111" s="236">
        <v>1</v>
      </c>
      <c r="D111">
        <v>2</v>
      </c>
      <c r="F111" s="236" t="s">
        <v>76</v>
      </c>
      <c r="G111" s="236"/>
      <c r="H111" s="236"/>
      <c r="I111" s="236"/>
      <c r="J111" s="236">
        <v>1</v>
      </c>
      <c r="K111" s="236"/>
      <c r="L111" s="236">
        <v>1</v>
      </c>
      <c r="M111">
        <v>2</v>
      </c>
      <c r="O111" s="236" t="s">
        <v>76</v>
      </c>
      <c r="P111" s="236"/>
      <c r="Q111" s="236">
        <v>2</v>
      </c>
      <c r="R111" s="236"/>
      <c r="S111" s="236"/>
      <c r="T111" s="236"/>
      <c r="U111" s="236"/>
      <c r="V111" s="236"/>
      <c r="W111" s="236"/>
      <c r="X111" s="236">
        <f t="shared" si="2"/>
        <v>0</v>
      </c>
      <c r="Y111" s="236">
        <f t="shared" si="3"/>
        <v>0</v>
      </c>
      <c r="Z111" s="236"/>
      <c r="AA111">
        <v>2</v>
      </c>
    </row>
    <row r="112" spans="1:27">
      <c r="A112" s="236" t="s">
        <v>244</v>
      </c>
      <c r="B112" s="236"/>
      <c r="C112" s="236">
        <v>2</v>
      </c>
      <c r="D112">
        <v>2</v>
      </c>
      <c r="F112" s="236" t="s">
        <v>244</v>
      </c>
      <c r="G112" s="236"/>
      <c r="H112" s="236">
        <v>1</v>
      </c>
      <c r="I112" s="236"/>
      <c r="J112" s="236">
        <v>1</v>
      </c>
      <c r="K112" s="236"/>
      <c r="L112" s="236"/>
      <c r="M112">
        <v>2</v>
      </c>
      <c r="O112" s="236" t="s">
        <v>244</v>
      </c>
      <c r="P112" s="236"/>
      <c r="Q112" s="236">
        <v>1</v>
      </c>
      <c r="R112" s="236">
        <v>1</v>
      </c>
      <c r="S112" s="236"/>
      <c r="T112" s="236"/>
      <c r="U112" s="236"/>
      <c r="V112" s="236"/>
      <c r="W112" s="236"/>
      <c r="X112" s="236">
        <f t="shared" si="2"/>
        <v>0</v>
      </c>
      <c r="Y112" s="236">
        <f t="shared" si="3"/>
        <v>0</v>
      </c>
      <c r="Z112" s="236"/>
      <c r="AA112">
        <v>2</v>
      </c>
    </row>
    <row r="113" spans="1:27">
      <c r="A113" s="236" t="s">
        <v>75</v>
      </c>
      <c r="B113" s="236">
        <v>3</v>
      </c>
      <c r="C113" s="236">
        <v>2</v>
      </c>
      <c r="D113">
        <v>5</v>
      </c>
      <c r="F113" s="236" t="s">
        <v>75</v>
      </c>
      <c r="G113" s="236"/>
      <c r="H113" s="236">
        <v>2</v>
      </c>
      <c r="I113" s="236"/>
      <c r="J113" s="236">
        <v>2</v>
      </c>
      <c r="K113" s="236"/>
      <c r="L113" s="236">
        <v>1</v>
      </c>
      <c r="M113">
        <v>5</v>
      </c>
      <c r="O113" s="236" t="s">
        <v>75</v>
      </c>
      <c r="P113" s="236"/>
      <c r="Q113" s="236"/>
      <c r="R113" s="236"/>
      <c r="S113" s="236">
        <v>1</v>
      </c>
      <c r="T113" s="236"/>
      <c r="U113" s="236"/>
      <c r="V113" s="236">
        <v>3</v>
      </c>
      <c r="W113" s="236">
        <v>1</v>
      </c>
      <c r="X113" s="236">
        <f t="shared" si="2"/>
        <v>1</v>
      </c>
      <c r="Y113" s="236">
        <f t="shared" si="3"/>
        <v>0</v>
      </c>
      <c r="Z113" s="236"/>
      <c r="AA113">
        <v>5</v>
      </c>
    </row>
    <row r="114" spans="1:27">
      <c r="A114" s="236" t="s">
        <v>1088</v>
      </c>
      <c r="B114" s="236"/>
      <c r="C114" s="236">
        <v>1</v>
      </c>
      <c r="D114">
        <v>1</v>
      </c>
      <c r="F114" s="236" t="s">
        <v>1088</v>
      </c>
      <c r="G114" s="236"/>
      <c r="H114" s="236"/>
      <c r="I114" s="236"/>
      <c r="J114" s="236">
        <v>1</v>
      </c>
      <c r="K114" s="236"/>
      <c r="L114" s="236"/>
      <c r="M114">
        <v>1</v>
      </c>
      <c r="O114" s="236" t="s">
        <v>1088</v>
      </c>
      <c r="P114" s="236"/>
      <c r="Q114" s="236">
        <v>1</v>
      </c>
      <c r="R114" s="236"/>
      <c r="S114" s="236"/>
      <c r="T114" s="236"/>
      <c r="U114" s="236"/>
      <c r="V114" s="236"/>
      <c r="W114" s="236"/>
      <c r="X114" s="236">
        <f t="shared" si="2"/>
        <v>0</v>
      </c>
      <c r="Y114" s="236">
        <f t="shared" si="3"/>
        <v>0</v>
      </c>
      <c r="Z114" s="236"/>
      <c r="AA114">
        <v>1</v>
      </c>
    </row>
    <row r="115" spans="1:27">
      <c r="A115" s="236" t="s">
        <v>58</v>
      </c>
      <c r="B115" s="236"/>
      <c r="C115" s="236">
        <v>2</v>
      </c>
      <c r="D115">
        <v>2</v>
      </c>
      <c r="F115" s="236" t="s">
        <v>58</v>
      </c>
      <c r="G115" s="236"/>
      <c r="H115" s="236"/>
      <c r="I115" s="236"/>
      <c r="J115" s="236">
        <v>2</v>
      </c>
      <c r="K115" s="236"/>
      <c r="L115" s="236"/>
      <c r="M115">
        <v>2</v>
      </c>
      <c r="O115" s="236" t="s">
        <v>58</v>
      </c>
      <c r="P115" s="236"/>
      <c r="Q115" s="236">
        <v>2</v>
      </c>
      <c r="R115" s="236"/>
      <c r="S115" s="236"/>
      <c r="T115" s="236"/>
      <c r="U115" s="236"/>
      <c r="V115" s="236"/>
      <c r="W115" s="236"/>
      <c r="X115" s="236">
        <f t="shared" si="2"/>
        <v>0</v>
      </c>
      <c r="Y115" s="236">
        <f t="shared" si="3"/>
        <v>0</v>
      </c>
      <c r="Z115" s="236"/>
      <c r="AA115">
        <v>2</v>
      </c>
    </row>
    <row r="116" spans="1:27">
      <c r="A116" s="236" t="s">
        <v>283</v>
      </c>
      <c r="B116" s="236">
        <v>1</v>
      </c>
      <c r="C116" s="236">
        <v>1</v>
      </c>
      <c r="D116">
        <v>2</v>
      </c>
      <c r="F116" s="236" t="s">
        <v>283</v>
      </c>
      <c r="G116" s="236"/>
      <c r="H116" s="236">
        <v>1</v>
      </c>
      <c r="I116" s="236"/>
      <c r="J116" s="236"/>
      <c r="K116" s="236">
        <v>1</v>
      </c>
      <c r="L116" s="236"/>
      <c r="M116">
        <v>2</v>
      </c>
      <c r="O116" s="236" t="s">
        <v>283</v>
      </c>
      <c r="P116" s="236"/>
      <c r="Q116" s="236"/>
      <c r="R116" s="236">
        <v>1</v>
      </c>
      <c r="S116" s="236">
        <v>1</v>
      </c>
      <c r="T116" s="236"/>
      <c r="U116" s="236"/>
      <c r="V116" s="236"/>
      <c r="W116" s="236"/>
      <c r="X116" s="236">
        <f t="shared" si="2"/>
        <v>1</v>
      </c>
      <c r="Y116" s="236">
        <f t="shared" si="3"/>
        <v>0</v>
      </c>
      <c r="Z116" s="236"/>
      <c r="AA116">
        <v>2</v>
      </c>
    </row>
    <row r="117" spans="1:27">
      <c r="A117" s="236" t="s">
        <v>100</v>
      </c>
      <c r="B117" s="236"/>
      <c r="C117" s="236">
        <v>1</v>
      </c>
      <c r="D117">
        <v>1</v>
      </c>
      <c r="F117" s="236" t="s">
        <v>100</v>
      </c>
      <c r="G117" s="236"/>
      <c r="H117" s="236"/>
      <c r="I117" s="236"/>
      <c r="J117" s="236"/>
      <c r="K117" s="236">
        <v>1</v>
      </c>
      <c r="L117" s="236"/>
      <c r="M117">
        <v>1</v>
      </c>
      <c r="O117" s="236" t="s">
        <v>100</v>
      </c>
      <c r="P117" s="236"/>
      <c r="Q117" s="236"/>
      <c r="R117" s="236"/>
      <c r="S117" s="236"/>
      <c r="T117" s="236"/>
      <c r="U117" s="236"/>
      <c r="V117" s="236">
        <v>1</v>
      </c>
      <c r="W117" s="236"/>
      <c r="X117" s="236">
        <f t="shared" si="2"/>
        <v>0</v>
      </c>
      <c r="Y117" s="236">
        <f t="shared" si="3"/>
        <v>0</v>
      </c>
      <c r="Z117" s="236"/>
      <c r="AA117">
        <v>1</v>
      </c>
    </row>
    <row r="118" spans="1:27">
      <c r="A118" s="236" t="s">
        <v>204</v>
      </c>
      <c r="B118" s="236">
        <v>3</v>
      </c>
      <c r="C118" s="236">
        <v>5</v>
      </c>
      <c r="D118">
        <v>8</v>
      </c>
      <c r="F118" s="236" t="s">
        <v>204</v>
      </c>
      <c r="G118" s="236"/>
      <c r="H118" s="236">
        <v>3</v>
      </c>
      <c r="I118" s="236"/>
      <c r="J118" s="236">
        <v>2</v>
      </c>
      <c r="K118" s="236">
        <v>2</v>
      </c>
      <c r="L118" s="236">
        <v>1</v>
      </c>
      <c r="M118">
        <v>8</v>
      </c>
      <c r="O118" s="236" t="s">
        <v>204</v>
      </c>
      <c r="P118" s="236"/>
      <c r="Q118" s="236"/>
      <c r="R118" s="236">
        <v>2</v>
      </c>
      <c r="S118" s="236">
        <v>3</v>
      </c>
      <c r="T118" s="236"/>
      <c r="U118" s="236"/>
      <c r="V118" s="236"/>
      <c r="W118" s="236">
        <v>3</v>
      </c>
      <c r="X118" s="236">
        <f t="shared" si="2"/>
        <v>3</v>
      </c>
      <c r="Y118" s="236">
        <f t="shared" si="3"/>
        <v>0</v>
      </c>
      <c r="Z118" s="236"/>
      <c r="AA118">
        <v>8</v>
      </c>
    </row>
    <row r="119" spans="1:27">
      <c r="A119" s="236" t="s">
        <v>83</v>
      </c>
      <c r="B119" s="236">
        <v>1</v>
      </c>
      <c r="C119" s="236">
        <v>1</v>
      </c>
      <c r="D119">
        <v>2</v>
      </c>
      <c r="F119" s="236" t="s">
        <v>83</v>
      </c>
      <c r="G119" s="236"/>
      <c r="H119" s="236"/>
      <c r="I119" s="236"/>
      <c r="J119" s="236">
        <v>2</v>
      </c>
      <c r="K119" s="236"/>
      <c r="L119" s="236"/>
      <c r="M119">
        <v>2</v>
      </c>
      <c r="O119" s="236" t="s">
        <v>83</v>
      </c>
      <c r="P119" s="236"/>
      <c r="Q119" s="236">
        <v>1</v>
      </c>
      <c r="R119" s="236">
        <v>1</v>
      </c>
      <c r="S119" s="236"/>
      <c r="T119" s="236"/>
      <c r="U119" s="236"/>
      <c r="V119" s="236"/>
      <c r="W119" s="236"/>
      <c r="X119" s="236">
        <f t="shared" si="2"/>
        <v>0</v>
      </c>
      <c r="Y119" s="236">
        <f t="shared" si="3"/>
        <v>0</v>
      </c>
      <c r="Z119" s="236"/>
      <c r="AA119">
        <v>2</v>
      </c>
    </row>
    <row r="120" spans="1:27">
      <c r="A120" s="236" t="s">
        <v>89</v>
      </c>
      <c r="B120" s="236"/>
      <c r="C120" s="236">
        <v>2</v>
      </c>
      <c r="D120">
        <v>2</v>
      </c>
      <c r="F120" s="236" t="s">
        <v>89</v>
      </c>
      <c r="G120" s="236"/>
      <c r="H120" s="236"/>
      <c r="I120" s="236"/>
      <c r="J120" s="236">
        <v>1</v>
      </c>
      <c r="K120" s="236"/>
      <c r="L120" s="236"/>
      <c r="M120">
        <v>1</v>
      </c>
      <c r="O120" s="236" t="s">
        <v>89</v>
      </c>
      <c r="P120" s="236"/>
      <c r="Q120" s="236">
        <v>1</v>
      </c>
      <c r="R120" s="236"/>
      <c r="S120" s="236"/>
      <c r="T120" s="236"/>
      <c r="U120" s="236"/>
      <c r="V120" s="236"/>
      <c r="W120" s="236"/>
      <c r="X120" s="236">
        <f t="shared" si="2"/>
        <v>0</v>
      </c>
      <c r="Y120" s="236">
        <f t="shared" si="3"/>
        <v>0</v>
      </c>
      <c r="Z120" s="236"/>
      <c r="AA120">
        <v>1</v>
      </c>
    </row>
    <row r="121" spans="1:27">
      <c r="A121" s="236" t="s">
        <v>1089</v>
      </c>
      <c r="B121" s="236"/>
      <c r="C121" s="236"/>
      <c r="F121" s="236" t="s">
        <v>1089</v>
      </c>
      <c r="G121" s="236"/>
      <c r="H121" s="236"/>
      <c r="I121" s="236"/>
      <c r="J121" s="236">
        <v>1</v>
      </c>
      <c r="K121" s="236"/>
      <c r="L121" s="236"/>
      <c r="M121">
        <v>1</v>
      </c>
      <c r="O121" s="236" t="s">
        <v>1089</v>
      </c>
      <c r="P121" s="236"/>
      <c r="Q121" s="236"/>
      <c r="R121" s="236"/>
      <c r="S121" s="236"/>
      <c r="T121" s="236"/>
      <c r="U121" s="236"/>
      <c r="V121" s="236">
        <v>1</v>
      </c>
      <c r="W121" s="236"/>
      <c r="X121" s="236">
        <f t="shared" si="2"/>
        <v>0</v>
      </c>
      <c r="Y121" s="236">
        <f t="shared" si="3"/>
        <v>0</v>
      </c>
      <c r="Z121" s="236"/>
      <c r="AA121">
        <v>1</v>
      </c>
    </row>
    <row r="122" spans="1:27">
      <c r="A122" s="236" t="s">
        <v>54</v>
      </c>
      <c r="B122" s="236">
        <v>1</v>
      </c>
      <c r="C122" s="236">
        <v>3</v>
      </c>
      <c r="D122">
        <v>4</v>
      </c>
      <c r="F122" s="236" t="s">
        <v>54</v>
      </c>
      <c r="G122" s="236"/>
      <c r="H122" s="236">
        <v>4</v>
      </c>
      <c r="I122" s="236"/>
      <c r="J122" s="236"/>
      <c r="K122" s="236"/>
      <c r="L122" s="236"/>
      <c r="M122">
        <v>4</v>
      </c>
      <c r="O122" s="236" t="s">
        <v>54</v>
      </c>
      <c r="P122" s="236"/>
      <c r="Q122" s="236"/>
      <c r="R122" s="236"/>
      <c r="S122" s="236">
        <v>2</v>
      </c>
      <c r="T122" s="236"/>
      <c r="U122" s="236"/>
      <c r="V122" s="236">
        <v>2</v>
      </c>
      <c r="W122" s="236"/>
      <c r="X122" s="236">
        <f t="shared" si="2"/>
        <v>2</v>
      </c>
      <c r="Y122" s="236">
        <f t="shared" si="3"/>
        <v>0</v>
      </c>
      <c r="Z122" s="236"/>
      <c r="AA122">
        <v>4</v>
      </c>
    </row>
    <row r="123" spans="1:27">
      <c r="A123" t="s">
        <v>1082</v>
      </c>
      <c r="B123">
        <v>169</v>
      </c>
      <c r="C123">
        <v>219</v>
      </c>
      <c r="D123">
        <v>388</v>
      </c>
      <c r="F123" t="s">
        <v>1082</v>
      </c>
      <c r="G123">
        <v>36</v>
      </c>
      <c r="H123">
        <v>90</v>
      </c>
      <c r="I123">
        <v>8</v>
      </c>
      <c r="J123">
        <v>135</v>
      </c>
      <c r="K123">
        <v>80</v>
      </c>
      <c r="L123">
        <v>39</v>
      </c>
      <c r="M123">
        <v>388</v>
      </c>
      <c r="O123" t="s">
        <v>1082</v>
      </c>
      <c r="P123">
        <v>5</v>
      </c>
      <c r="Q123">
        <v>70</v>
      </c>
      <c r="R123">
        <v>56</v>
      </c>
      <c r="S123">
        <v>102</v>
      </c>
      <c r="T123">
        <v>6</v>
      </c>
      <c r="U123">
        <v>4</v>
      </c>
      <c r="V123">
        <v>92</v>
      </c>
      <c r="W123">
        <v>49</v>
      </c>
      <c r="X123" s="236">
        <f t="shared" si="2"/>
        <v>106</v>
      </c>
      <c r="Y123" s="236">
        <f t="shared" si="3"/>
        <v>11</v>
      </c>
      <c r="Z123">
        <v>4</v>
      </c>
      <c r="AA123">
        <v>388</v>
      </c>
    </row>
  </sheetData>
  <autoFilter ref="A1:D123" xr:uid="{9BE274B5-F05A-4121-82D4-CA5B35CD533B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7BC8-D350-40EF-BD12-1BE3298EB3BF}">
  <dimension ref="A1:Y141"/>
  <sheetViews>
    <sheetView topLeftCell="C1" workbookViewId="0">
      <pane ySplit="1" topLeftCell="A53" activePane="bottomLeft" state="frozen"/>
      <selection pane="bottomLeft" activeCell="M124" sqref="M124"/>
    </sheetView>
  </sheetViews>
  <sheetFormatPr defaultRowHeight="14.5"/>
  <cols>
    <col min="1" max="1" width="26.7265625" bestFit="1" customWidth="1"/>
    <col min="6" max="6" width="26.7265625" bestFit="1" customWidth="1"/>
    <col min="18" max="18" width="26.7265625" bestFit="1" customWidth="1"/>
  </cols>
  <sheetData>
    <row r="1" spans="1:25" ht="43.5">
      <c r="A1" s="237" t="s">
        <v>1079</v>
      </c>
      <c r="B1" s="237" t="s">
        <v>1080</v>
      </c>
      <c r="C1" s="237" t="s">
        <v>1081</v>
      </c>
      <c r="D1" s="237" t="s">
        <v>1082</v>
      </c>
      <c r="F1" s="245" t="s">
        <v>1079</v>
      </c>
      <c r="G1" s="245" t="s">
        <v>1090</v>
      </c>
      <c r="H1" s="245" t="s">
        <v>1091</v>
      </c>
      <c r="I1" s="245" t="s">
        <v>1092</v>
      </c>
      <c r="J1" s="245" t="s">
        <v>1093</v>
      </c>
      <c r="K1" s="245" t="s">
        <v>1094</v>
      </c>
      <c r="L1" s="245" t="s">
        <v>363</v>
      </c>
      <c r="M1" s="245" t="s">
        <v>367</v>
      </c>
      <c r="N1" s="245" t="s">
        <v>1095</v>
      </c>
      <c r="O1" s="245" t="s">
        <v>1096</v>
      </c>
      <c r="P1" s="245" t="s">
        <v>1082</v>
      </c>
      <c r="R1" s="237" t="s">
        <v>1079</v>
      </c>
      <c r="S1" s="237" t="s">
        <v>1097</v>
      </c>
      <c r="T1" s="237" t="s">
        <v>1098</v>
      </c>
      <c r="U1" s="237" t="s">
        <v>1099</v>
      </c>
      <c r="V1" s="237" t="s">
        <v>370</v>
      </c>
      <c r="W1" s="237" t="s">
        <v>372</v>
      </c>
      <c r="X1" s="237" t="s">
        <v>371</v>
      </c>
      <c r="Y1" s="237" t="s">
        <v>1082</v>
      </c>
    </row>
    <row r="2" spans="1:25">
      <c r="A2" s="243" t="s">
        <v>82</v>
      </c>
      <c r="B2" s="239">
        <v>13</v>
      </c>
      <c r="C2" s="239">
        <v>14</v>
      </c>
      <c r="D2" s="239">
        <v>27</v>
      </c>
      <c r="F2" s="238" t="s">
        <v>82</v>
      </c>
      <c r="G2" s="239"/>
      <c r="H2" s="239">
        <v>9</v>
      </c>
      <c r="I2" s="239">
        <v>5</v>
      </c>
      <c r="J2" s="239">
        <v>2</v>
      </c>
      <c r="K2" s="239"/>
      <c r="L2" s="239"/>
      <c r="M2" s="239">
        <v>7</v>
      </c>
      <c r="N2" s="239">
        <v>4</v>
      </c>
      <c r="O2" s="239"/>
      <c r="P2" s="239">
        <v>27</v>
      </c>
      <c r="R2" s="238" t="s">
        <v>82</v>
      </c>
      <c r="S2" s="239"/>
      <c r="T2" s="239">
        <v>4</v>
      </c>
      <c r="U2" s="239"/>
      <c r="V2" s="239">
        <v>16</v>
      </c>
      <c r="W2" s="239">
        <v>3</v>
      </c>
      <c r="X2" s="239">
        <v>4</v>
      </c>
      <c r="Y2" s="239">
        <v>27</v>
      </c>
    </row>
    <row r="3" spans="1:25">
      <c r="A3" s="240" t="s">
        <v>82</v>
      </c>
      <c r="B3">
        <v>1</v>
      </c>
      <c r="C3">
        <v>3</v>
      </c>
      <c r="D3">
        <v>4</v>
      </c>
      <c r="F3" s="240" t="s">
        <v>82</v>
      </c>
      <c r="H3">
        <v>3</v>
      </c>
      <c r="I3">
        <v>1</v>
      </c>
      <c r="P3">
        <v>4</v>
      </c>
      <c r="R3" s="240" t="s">
        <v>82</v>
      </c>
      <c r="V3">
        <v>4</v>
      </c>
      <c r="Y3">
        <v>4</v>
      </c>
    </row>
    <row r="4" spans="1:25">
      <c r="A4" s="240" t="s">
        <v>87</v>
      </c>
      <c r="B4">
        <v>1</v>
      </c>
      <c r="C4">
        <v>1</v>
      </c>
      <c r="D4">
        <v>2</v>
      </c>
      <c r="F4" s="240" t="s">
        <v>87</v>
      </c>
      <c r="N4">
        <v>2</v>
      </c>
      <c r="P4">
        <v>2</v>
      </c>
      <c r="R4" s="240" t="s">
        <v>87</v>
      </c>
      <c r="V4">
        <v>2</v>
      </c>
      <c r="Y4">
        <v>2</v>
      </c>
    </row>
    <row r="5" spans="1:25">
      <c r="A5" s="240" t="s">
        <v>91</v>
      </c>
      <c r="B5">
        <v>2</v>
      </c>
      <c r="D5">
        <v>2</v>
      </c>
      <c r="F5" s="240" t="s">
        <v>91</v>
      </c>
      <c r="I5">
        <v>1</v>
      </c>
      <c r="M5">
        <v>1</v>
      </c>
      <c r="P5">
        <v>2</v>
      </c>
      <c r="R5" s="240" t="s">
        <v>91</v>
      </c>
      <c r="V5">
        <v>1</v>
      </c>
      <c r="W5">
        <v>1</v>
      </c>
      <c r="Y5">
        <v>2</v>
      </c>
    </row>
    <row r="6" spans="1:25">
      <c r="A6" s="240" t="s">
        <v>85</v>
      </c>
      <c r="B6">
        <v>1</v>
      </c>
      <c r="C6">
        <v>1</v>
      </c>
      <c r="D6">
        <v>2</v>
      </c>
      <c r="F6" s="240" t="s">
        <v>85</v>
      </c>
      <c r="J6">
        <v>1</v>
      </c>
      <c r="M6">
        <v>1</v>
      </c>
      <c r="P6">
        <v>2</v>
      </c>
      <c r="R6" s="240" t="s">
        <v>85</v>
      </c>
      <c r="T6">
        <v>2</v>
      </c>
      <c r="Y6">
        <v>2</v>
      </c>
    </row>
    <row r="7" spans="1:25">
      <c r="A7" s="240" t="s">
        <v>86</v>
      </c>
      <c r="B7">
        <v>2</v>
      </c>
      <c r="C7">
        <v>1</v>
      </c>
      <c r="D7">
        <v>3</v>
      </c>
      <c r="F7" s="240" t="s">
        <v>86</v>
      </c>
      <c r="H7">
        <v>2</v>
      </c>
      <c r="N7">
        <v>1</v>
      </c>
      <c r="P7">
        <v>3</v>
      </c>
      <c r="R7" s="240" t="s">
        <v>86</v>
      </c>
      <c r="V7">
        <v>1</v>
      </c>
      <c r="W7">
        <v>1</v>
      </c>
      <c r="X7">
        <v>1</v>
      </c>
      <c r="Y7">
        <v>3</v>
      </c>
    </row>
    <row r="8" spans="1:25">
      <c r="A8" s="240" t="s">
        <v>81</v>
      </c>
      <c r="B8">
        <v>1</v>
      </c>
      <c r="C8">
        <v>2</v>
      </c>
      <c r="D8">
        <v>3</v>
      </c>
      <c r="F8" s="240" t="s">
        <v>81</v>
      </c>
      <c r="I8">
        <v>2</v>
      </c>
      <c r="M8">
        <v>1</v>
      </c>
      <c r="P8">
        <v>3</v>
      </c>
      <c r="R8" s="240" t="s">
        <v>81</v>
      </c>
      <c r="V8">
        <v>1</v>
      </c>
      <c r="W8">
        <v>1</v>
      </c>
      <c r="X8">
        <v>1</v>
      </c>
      <c r="Y8">
        <v>3</v>
      </c>
    </row>
    <row r="9" spans="1:25">
      <c r="A9" s="240" t="s">
        <v>76</v>
      </c>
      <c r="B9">
        <v>1</v>
      </c>
      <c r="C9">
        <v>1</v>
      </c>
      <c r="D9">
        <v>2</v>
      </c>
      <c r="F9" s="240" t="s">
        <v>76</v>
      </c>
      <c r="H9">
        <v>2</v>
      </c>
      <c r="P9">
        <v>2</v>
      </c>
      <c r="R9" s="240" t="s">
        <v>76</v>
      </c>
      <c r="V9">
        <v>1</v>
      </c>
      <c r="X9">
        <v>1</v>
      </c>
      <c r="Y9">
        <v>2</v>
      </c>
    </row>
    <row r="10" spans="1:25">
      <c r="A10" s="240" t="s">
        <v>75</v>
      </c>
      <c r="B10">
        <v>3</v>
      </c>
      <c r="C10">
        <v>2</v>
      </c>
      <c r="D10">
        <v>5</v>
      </c>
      <c r="F10" s="240" t="s">
        <v>75</v>
      </c>
      <c r="J10">
        <v>1</v>
      </c>
      <c r="M10">
        <v>3</v>
      </c>
      <c r="N10">
        <v>1</v>
      </c>
      <c r="P10">
        <v>5</v>
      </c>
      <c r="R10" s="240" t="s">
        <v>75</v>
      </c>
      <c r="T10">
        <v>2</v>
      </c>
      <c r="V10">
        <v>2</v>
      </c>
      <c r="X10">
        <v>1</v>
      </c>
      <c r="Y10">
        <v>5</v>
      </c>
    </row>
    <row r="11" spans="1:25">
      <c r="A11" s="240" t="s">
        <v>83</v>
      </c>
      <c r="B11">
        <v>1</v>
      </c>
      <c r="C11">
        <v>1</v>
      </c>
      <c r="D11">
        <v>2</v>
      </c>
      <c r="F11" s="240" t="s">
        <v>83</v>
      </c>
      <c r="H11">
        <v>1</v>
      </c>
      <c r="I11">
        <v>1</v>
      </c>
      <c r="P11">
        <v>2</v>
      </c>
      <c r="R11" s="240" t="s">
        <v>83</v>
      </c>
      <c r="V11">
        <v>2</v>
      </c>
      <c r="Y11">
        <v>2</v>
      </c>
    </row>
    <row r="12" spans="1:25">
      <c r="A12" s="240" t="s">
        <v>89</v>
      </c>
      <c r="C12">
        <v>1</v>
      </c>
      <c r="D12">
        <v>1</v>
      </c>
      <c r="F12" s="240" t="s">
        <v>89</v>
      </c>
      <c r="H12">
        <v>1</v>
      </c>
      <c r="P12">
        <v>1</v>
      </c>
      <c r="R12" s="240" t="s">
        <v>89</v>
      </c>
      <c r="V12">
        <v>1</v>
      </c>
      <c r="Y12">
        <v>1</v>
      </c>
    </row>
    <row r="13" spans="1:25">
      <c r="A13" s="240" t="s">
        <v>1089</v>
      </c>
      <c r="C13">
        <v>1</v>
      </c>
      <c r="D13">
        <v>1</v>
      </c>
      <c r="F13" s="240" t="s">
        <v>1089</v>
      </c>
      <c r="M13">
        <v>1</v>
      </c>
      <c r="P13">
        <v>1</v>
      </c>
      <c r="R13" s="240" t="s">
        <v>1089</v>
      </c>
      <c r="V13">
        <v>1</v>
      </c>
      <c r="Y13">
        <v>1</v>
      </c>
    </row>
    <row r="14" spans="1:25">
      <c r="A14" s="243" t="s">
        <v>208</v>
      </c>
      <c r="B14" s="239">
        <v>6</v>
      </c>
      <c r="C14" s="239">
        <v>10</v>
      </c>
      <c r="D14" s="239">
        <v>16</v>
      </c>
      <c r="F14" s="238" t="s">
        <v>208</v>
      </c>
      <c r="G14" s="239"/>
      <c r="H14" s="239">
        <v>6</v>
      </c>
      <c r="I14" s="239">
        <v>2</v>
      </c>
      <c r="J14" s="239">
        <v>1</v>
      </c>
      <c r="K14" s="239">
        <v>1</v>
      </c>
      <c r="L14" s="239">
        <v>2</v>
      </c>
      <c r="M14" s="239">
        <v>2</v>
      </c>
      <c r="N14" s="239">
        <v>2</v>
      </c>
      <c r="O14" s="239"/>
      <c r="P14" s="239">
        <v>16</v>
      </c>
      <c r="R14" s="238" t="s">
        <v>208</v>
      </c>
      <c r="S14" s="239">
        <v>1</v>
      </c>
      <c r="T14" s="239"/>
      <c r="U14" s="239"/>
      <c r="V14" s="239">
        <v>7</v>
      </c>
      <c r="W14" s="239">
        <v>6</v>
      </c>
      <c r="X14" s="239">
        <v>2</v>
      </c>
      <c r="Y14" s="239">
        <v>16</v>
      </c>
    </row>
    <row r="15" spans="1:25">
      <c r="A15" s="240" t="s">
        <v>212</v>
      </c>
      <c r="B15">
        <v>2</v>
      </c>
      <c r="C15">
        <v>2</v>
      </c>
      <c r="D15">
        <v>4</v>
      </c>
      <c r="F15" s="240" t="s">
        <v>212</v>
      </c>
      <c r="H15">
        <v>1</v>
      </c>
      <c r="M15">
        <v>2</v>
      </c>
      <c r="N15">
        <v>1</v>
      </c>
      <c r="P15">
        <v>4</v>
      </c>
      <c r="R15" s="240" t="s">
        <v>212</v>
      </c>
      <c r="V15">
        <v>2</v>
      </c>
      <c r="W15">
        <v>1</v>
      </c>
      <c r="X15">
        <v>1</v>
      </c>
      <c r="Y15">
        <v>4</v>
      </c>
    </row>
    <row r="16" spans="1:25">
      <c r="A16" s="240" t="s">
        <v>208</v>
      </c>
      <c r="C16">
        <v>2</v>
      </c>
      <c r="D16">
        <v>2</v>
      </c>
      <c r="F16" s="240" t="s">
        <v>208</v>
      </c>
      <c r="H16">
        <v>1</v>
      </c>
      <c r="I16">
        <v>1</v>
      </c>
      <c r="P16">
        <v>2</v>
      </c>
      <c r="R16" s="240" t="s">
        <v>208</v>
      </c>
      <c r="V16">
        <v>1</v>
      </c>
      <c r="W16">
        <v>1</v>
      </c>
      <c r="Y16">
        <v>2</v>
      </c>
    </row>
    <row r="17" spans="1:25">
      <c r="A17" s="240" t="s">
        <v>211</v>
      </c>
      <c r="C17">
        <v>1</v>
      </c>
      <c r="D17">
        <v>1</v>
      </c>
      <c r="F17" s="240" t="s">
        <v>211</v>
      </c>
      <c r="J17">
        <v>1</v>
      </c>
      <c r="P17">
        <v>1</v>
      </c>
      <c r="R17" s="240" t="s">
        <v>211</v>
      </c>
      <c r="W17">
        <v>1</v>
      </c>
      <c r="Y17">
        <v>1</v>
      </c>
    </row>
    <row r="18" spans="1:25">
      <c r="A18" s="240" t="s">
        <v>206</v>
      </c>
      <c r="B18">
        <v>1</v>
      </c>
      <c r="D18">
        <v>1</v>
      </c>
      <c r="F18" s="240" t="s">
        <v>206</v>
      </c>
      <c r="H18">
        <v>1</v>
      </c>
      <c r="P18">
        <v>1</v>
      </c>
      <c r="R18" s="240" t="s">
        <v>206</v>
      </c>
      <c r="V18">
        <v>1</v>
      </c>
      <c r="Y18">
        <v>1</v>
      </c>
    </row>
    <row r="19" spans="1:25">
      <c r="A19" s="240" t="s">
        <v>210</v>
      </c>
      <c r="B19">
        <v>1</v>
      </c>
      <c r="C19">
        <v>3</v>
      </c>
      <c r="D19">
        <v>4</v>
      </c>
      <c r="F19" s="240" t="s">
        <v>210</v>
      </c>
      <c r="K19">
        <v>1</v>
      </c>
      <c r="L19">
        <v>2</v>
      </c>
      <c r="N19">
        <v>1</v>
      </c>
      <c r="P19">
        <v>4</v>
      </c>
      <c r="R19" s="240" t="s">
        <v>210</v>
      </c>
      <c r="S19">
        <v>1</v>
      </c>
      <c r="V19">
        <v>1</v>
      </c>
      <c r="W19">
        <v>2</v>
      </c>
      <c r="Y19">
        <v>4</v>
      </c>
    </row>
    <row r="20" spans="1:25">
      <c r="A20" s="240" t="s">
        <v>209</v>
      </c>
      <c r="B20">
        <v>1</v>
      </c>
      <c r="C20">
        <v>1</v>
      </c>
      <c r="D20">
        <v>2</v>
      </c>
      <c r="F20" s="240" t="s">
        <v>209</v>
      </c>
      <c r="H20">
        <v>1</v>
      </c>
      <c r="I20">
        <v>1</v>
      </c>
      <c r="P20">
        <v>2</v>
      </c>
      <c r="R20" s="240" t="s">
        <v>209</v>
      </c>
      <c r="W20">
        <v>1</v>
      </c>
      <c r="X20">
        <v>1</v>
      </c>
      <c r="Y20">
        <v>2</v>
      </c>
    </row>
    <row r="21" spans="1:25">
      <c r="A21" s="240" t="s">
        <v>207</v>
      </c>
      <c r="B21">
        <v>1</v>
      </c>
      <c r="C21">
        <v>1</v>
      </c>
      <c r="D21">
        <v>2</v>
      </c>
      <c r="F21" s="240" t="s">
        <v>207</v>
      </c>
      <c r="H21">
        <v>2</v>
      </c>
      <c r="P21">
        <v>2</v>
      </c>
      <c r="R21" s="240" t="s">
        <v>207</v>
      </c>
      <c r="V21">
        <v>2</v>
      </c>
      <c r="Y21">
        <v>2</v>
      </c>
    </row>
    <row r="22" spans="1:25">
      <c r="A22" s="238" t="s">
        <v>293</v>
      </c>
      <c r="B22" s="239">
        <v>29</v>
      </c>
      <c r="C22" s="239">
        <v>35</v>
      </c>
      <c r="D22" s="239">
        <v>64</v>
      </c>
      <c r="F22" s="238" t="s">
        <v>293</v>
      </c>
      <c r="G22" s="239">
        <v>2</v>
      </c>
      <c r="H22" s="239">
        <v>3</v>
      </c>
      <c r="I22" s="239">
        <v>14</v>
      </c>
      <c r="J22" s="239">
        <v>23</v>
      </c>
      <c r="K22" s="239">
        <v>3</v>
      </c>
      <c r="L22" s="239">
        <v>1</v>
      </c>
      <c r="M22" s="239">
        <v>14</v>
      </c>
      <c r="N22" s="239">
        <v>1</v>
      </c>
      <c r="O22" s="239">
        <v>3</v>
      </c>
      <c r="P22" s="239">
        <v>64</v>
      </c>
      <c r="R22" s="238" t="s">
        <v>293</v>
      </c>
      <c r="S22" s="239">
        <v>10</v>
      </c>
      <c r="T22" s="239">
        <v>21</v>
      </c>
      <c r="U22" s="239">
        <v>4</v>
      </c>
      <c r="V22" s="239">
        <v>4</v>
      </c>
      <c r="W22" s="239">
        <v>21</v>
      </c>
      <c r="X22" s="239">
        <v>4</v>
      </c>
      <c r="Y22" s="239">
        <v>64</v>
      </c>
    </row>
    <row r="23" spans="1:25">
      <c r="A23" s="240">
        <v>0</v>
      </c>
      <c r="B23">
        <v>1</v>
      </c>
      <c r="D23">
        <v>1</v>
      </c>
      <c r="F23" s="240">
        <v>0</v>
      </c>
      <c r="L23">
        <v>1</v>
      </c>
      <c r="P23">
        <v>1</v>
      </c>
      <c r="R23" s="240">
        <v>0</v>
      </c>
      <c r="T23">
        <v>1</v>
      </c>
      <c r="Y23">
        <v>1</v>
      </c>
    </row>
    <row r="24" spans="1:25">
      <c r="A24" s="240" t="s">
        <v>275</v>
      </c>
      <c r="C24">
        <v>1</v>
      </c>
      <c r="D24">
        <v>1</v>
      </c>
      <c r="F24" s="240" t="s">
        <v>275</v>
      </c>
      <c r="M24">
        <v>1</v>
      </c>
      <c r="P24">
        <v>1</v>
      </c>
      <c r="R24" s="240" t="s">
        <v>275</v>
      </c>
      <c r="X24">
        <v>1</v>
      </c>
      <c r="Y24">
        <v>1</v>
      </c>
    </row>
    <row r="25" spans="1:25">
      <c r="A25" s="240" t="s">
        <v>286</v>
      </c>
      <c r="C25">
        <v>1</v>
      </c>
      <c r="D25">
        <v>1</v>
      </c>
      <c r="F25" s="240" t="s">
        <v>286</v>
      </c>
      <c r="M25">
        <v>1</v>
      </c>
      <c r="P25">
        <v>1</v>
      </c>
      <c r="R25" s="240" t="s">
        <v>286</v>
      </c>
      <c r="T25">
        <v>1</v>
      </c>
      <c r="Y25">
        <v>1</v>
      </c>
    </row>
    <row r="26" spans="1:25">
      <c r="A26" s="240" t="s">
        <v>287</v>
      </c>
      <c r="B26">
        <v>1</v>
      </c>
      <c r="C26">
        <v>1</v>
      </c>
      <c r="D26">
        <v>2</v>
      </c>
      <c r="F26" s="240" t="s">
        <v>287</v>
      </c>
      <c r="I26">
        <v>1</v>
      </c>
      <c r="M26">
        <v>1</v>
      </c>
      <c r="P26">
        <v>2</v>
      </c>
      <c r="R26" s="240" t="s">
        <v>287</v>
      </c>
      <c r="W26">
        <v>2</v>
      </c>
      <c r="Y26">
        <v>2</v>
      </c>
    </row>
    <row r="27" spans="1:25">
      <c r="A27" s="240" t="s">
        <v>200</v>
      </c>
      <c r="B27">
        <v>1</v>
      </c>
      <c r="C27">
        <v>1</v>
      </c>
      <c r="D27">
        <v>2</v>
      </c>
      <c r="F27" s="240" t="s">
        <v>200</v>
      </c>
      <c r="J27">
        <v>2</v>
      </c>
      <c r="P27">
        <v>2</v>
      </c>
      <c r="R27" s="240" t="s">
        <v>200</v>
      </c>
      <c r="T27">
        <v>2</v>
      </c>
      <c r="Y27">
        <v>2</v>
      </c>
    </row>
    <row r="28" spans="1:25">
      <c r="A28" s="240" t="s">
        <v>292</v>
      </c>
      <c r="B28">
        <v>5</v>
      </c>
      <c r="C28">
        <v>4</v>
      </c>
      <c r="D28">
        <v>9</v>
      </c>
      <c r="F28" s="240" t="s">
        <v>292</v>
      </c>
      <c r="H28">
        <v>2</v>
      </c>
      <c r="I28">
        <v>2</v>
      </c>
      <c r="J28">
        <v>1</v>
      </c>
      <c r="K28">
        <v>3</v>
      </c>
      <c r="O28">
        <v>1</v>
      </c>
      <c r="P28">
        <v>9</v>
      </c>
      <c r="R28" s="240" t="s">
        <v>292</v>
      </c>
      <c r="S28">
        <v>2</v>
      </c>
      <c r="V28">
        <v>1</v>
      </c>
      <c r="W28">
        <v>6</v>
      </c>
      <c r="Y28">
        <v>9</v>
      </c>
    </row>
    <row r="29" spans="1:25">
      <c r="A29" s="240" t="s">
        <v>277</v>
      </c>
      <c r="B29">
        <v>10</v>
      </c>
      <c r="C29">
        <v>14</v>
      </c>
      <c r="D29">
        <v>24</v>
      </c>
      <c r="F29" s="240" t="s">
        <v>277</v>
      </c>
      <c r="G29">
        <v>2</v>
      </c>
      <c r="I29">
        <v>6</v>
      </c>
      <c r="J29">
        <v>10</v>
      </c>
      <c r="M29">
        <v>5</v>
      </c>
      <c r="O29">
        <v>1</v>
      </c>
      <c r="P29">
        <v>24</v>
      </c>
      <c r="R29" s="240" t="s">
        <v>277</v>
      </c>
      <c r="S29">
        <v>7</v>
      </c>
      <c r="T29">
        <v>5</v>
      </c>
      <c r="U29">
        <v>3</v>
      </c>
      <c r="V29">
        <v>1</v>
      </c>
      <c r="W29">
        <v>7</v>
      </c>
      <c r="X29">
        <v>1</v>
      </c>
      <c r="Y29">
        <v>24</v>
      </c>
    </row>
    <row r="30" spans="1:25">
      <c r="A30" s="240" t="s">
        <v>281</v>
      </c>
      <c r="B30">
        <v>1</v>
      </c>
      <c r="C30">
        <v>1</v>
      </c>
      <c r="D30">
        <v>2</v>
      </c>
      <c r="F30" s="240" t="s">
        <v>281</v>
      </c>
      <c r="I30">
        <v>1</v>
      </c>
      <c r="N30">
        <v>1</v>
      </c>
      <c r="P30">
        <v>2</v>
      </c>
      <c r="R30" s="240" t="s">
        <v>281</v>
      </c>
      <c r="V30">
        <v>2</v>
      </c>
      <c r="Y30">
        <v>2</v>
      </c>
    </row>
    <row r="31" spans="1:25">
      <c r="A31" s="240" t="s">
        <v>276</v>
      </c>
      <c r="B31">
        <v>3</v>
      </c>
      <c r="C31">
        <v>3</v>
      </c>
      <c r="D31">
        <v>6</v>
      </c>
      <c r="F31" s="240" t="s">
        <v>276</v>
      </c>
      <c r="I31">
        <v>2</v>
      </c>
      <c r="J31">
        <v>2</v>
      </c>
      <c r="M31">
        <v>1</v>
      </c>
      <c r="O31">
        <v>1</v>
      </c>
      <c r="P31">
        <v>6</v>
      </c>
      <c r="R31" s="240" t="s">
        <v>276</v>
      </c>
      <c r="T31">
        <v>4</v>
      </c>
      <c r="U31">
        <v>1</v>
      </c>
      <c r="W31">
        <v>1</v>
      </c>
      <c r="Y31">
        <v>6</v>
      </c>
    </row>
    <row r="32" spans="1:25">
      <c r="A32" s="240" t="s">
        <v>1084</v>
      </c>
      <c r="B32">
        <v>1</v>
      </c>
      <c r="D32">
        <v>1</v>
      </c>
      <c r="F32" s="240" t="s">
        <v>1084</v>
      </c>
      <c r="J32">
        <v>1</v>
      </c>
      <c r="P32">
        <v>1</v>
      </c>
      <c r="R32" s="240" t="s">
        <v>1084</v>
      </c>
      <c r="T32">
        <v>1</v>
      </c>
      <c r="Y32">
        <v>1</v>
      </c>
    </row>
    <row r="33" spans="1:25">
      <c r="A33" s="240" t="s">
        <v>1085</v>
      </c>
      <c r="C33">
        <v>1</v>
      </c>
      <c r="D33">
        <v>1</v>
      </c>
      <c r="F33" s="240" t="s">
        <v>1085</v>
      </c>
      <c r="M33">
        <v>1</v>
      </c>
      <c r="P33">
        <v>1</v>
      </c>
      <c r="R33" s="240" t="s">
        <v>1085</v>
      </c>
      <c r="S33">
        <v>1</v>
      </c>
      <c r="Y33">
        <v>1</v>
      </c>
    </row>
    <row r="34" spans="1:25">
      <c r="A34" s="240" t="s">
        <v>290</v>
      </c>
      <c r="B34">
        <v>1</v>
      </c>
      <c r="C34">
        <v>1</v>
      </c>
      <c r="D34">
        <v>2</v>
      </c>
      <c r="F34" s="240" t="s">
        <v>290</v>
      </c>
      <c r="J34">
        <v>2</v>
      </c>
      <c r="P34">
        <v>2</v>
      </c>
      <c r="R34" s="240" t="s">
        <v>290</v>
      </c>
      <c r="T34">
        <v>2</v>
      </c>
      <c r="Y34">
        <v>2</v>
      </c>
    </row>
    <row r="35" spans="1:25">
      <c r="A35" s="240" t="s">
        <v>288</v>
      </c>
      <c r="B35">
        <v>2</v>
      </c>
      <c r="C35">
        <v>2</v>
      </c>
      <c r="D35">
        <v>4</v>
      </c>
      <c r="F35" s="240" t="s">
        <v>288</v>
      </c>
      <c r="H35">
        <v>1</v>
      </c>
      <c r="I35">
        <v>1</v>
      </c>
      <c r="M35">
        <v>2</v>
      </c>
      <c r="P35">
        <v>4</v>
      </c>
      <c r="R35" s="240" t="s">
        <v>288</v>
      </c>
      <c r="W35">
        <v>3</v>
      </c>
      <c r="X35">
        <v>1</v>
      </c>
      <c r="Y35">
        <v>4</v>
      </c>
    </row>
    <row r="36" spans="1:25">
      <c r="A36" s="240" t="s">
        <v>289</v>
      </c>
      <c r="B36">
        <v>1</v>
      </c>
      <c r="C36">
        <v>1</v>
      </c>
      <c r="D36">
        <v>2</v>
      </c>
      <c r="F36" s="240" t="s">
        <v>289</v>
      </c>
      <c r="J36">
        <v>2</v>
      </c>
      <c r="P36">
        <v>2</v>
      </c>
      <c r="R36" s="240" t="s">
        <v>289</v>
      </c>
      <c r="T36">
        <v>2</v>
      </c>
      <c r="Y36">
        <v>2</v>
      </c>
    </row>
    <row r="37" spans="1:25">
      <c r="A37" s="240" t="s">
        <v>279</v>
      </c>
      <c r="B37">
        <v>1</v>
      </c>
      <c r="C37">
        <v>3</v>
      </c>
      <c r="D37">
        <v>4</v>
      </c>
      <c r="F37" s="240" t="s">
        <v>279</v>
      </c>
      <c r="J37">
        <v>2</v>
      </c>
      <c r="M37">
        <v>2</v>
      </c>
      <c r="P37">
        <v>4</v>
      </c>
      <c r="R37" s="240" t="s">
        <v>279</v>
      </c>
      <c r="T37">
        <v>2</v>
      </c>
      <c r="W37">
        <v>1</v>
      </c>
      <c r="X37">
        <v>1</v>
      </c>
      <c r="Y37">
        <v>4</v>
      </c>
    </row>
    <row r="38" spans="1:25">
      <c r="A38" s="240" t="s">
        <v>283</v>
      </c>
      <c r="B38">
        <v>1</v>
      </c>
      <c r="C38">
        <v>1</v>
      </c>
      <c r="D38">
        <v>2</v>
      </c>
      <c r="F38" s="240" t="s">
        <v>283</v>
      </c>
      <c r="I38">
        <v>1</v>
      </c>
      <c r="J38">
        <v>1</v>
      </c>
      <c r="P38">
        <v>2</v>
      </c>
      <c r="R38" s="240" t="s">
        <v>283</v>
      </c>
      <c r="T38">
        <v>1</v>
      </c>
      <c r="W38">
        <v>1</v>
      </c>
      <c r="Y38">
        <v>2</v>
      </c>
    </row>
    <row r="39" spans="1:25">
      <c r="A39" s="243" t="s">
        <v>101</v>
      </c>
      <c r="B39" s="239">
        <v>12</v>
      </c>
      <c r="C39" s="239">
        <v>9</v>
      </c>
      <c r="D39" s="239">
        <v>21</v>
      </c>
      <c r="F39" s="238" t="s">
        <v>101</v>
      </c>
      <c r="G39" s="239">
        <v>1</v>
      </c>
      <c r="H39" s="239">
        <v>3</v>
      </c>
      <c r="I39" s="239">
        <v>1</v>
      </c>
      <c r="J39" s="239">
        <v>5</v>
      </c>
      <c r="K39" s="239"/>
      <c r="L39" s="239"/>
      <c r="M39" s="239">
        <v>5</v>
      </c>
      <c r="N39" s="239">
        <v>6</v>
      </c>
      <c r="O39" s="239"/>
      <c r="P39" s="239">
        <v>21</v>
      </c>
      <c r="R39" s="238" t="s">
        <v>101</v>
      </c>
      <c r="S39" s="239">
        <v>4</v>
      </c>
      <c r="T39" s="239">
        <v>3</v>
      </c>
      <c r="U39" s="239"/>
      <c r="V39" s="239">
        <v>10</v>
      </c>
      <c r="W39" s="239">
        <v>4</v>
      </c>
      <c r="X39" s="239"/>
      <c r="Y39" s="239">
        <v>21</v>
      </c>
    </row>
    <row r="40" spans="1:25">
      <c r="A40" s="240" t="s">
        <v>101</v>
      </c>
      <c r="B40">
        <v>3</v>
      </c>
      <c r="C40">
        <v>1</v>
      </c>
      <c r="D40">
        <v>4</v>
      </c>
      <c r="F40" s="240" t="s">
        <v>101</v>
      </c>
      <c r="G40">
        <v>1</v>
      </c>
      <c r="H40">
        <v>1</v>
      </c>
      <c r="I40">
        <v>1</v>
      </c>
      <c r="M40">
        <v>1</v>
      </c>
      <c r="P40">
        <v>4</v>
      </c>
      <c r="R40" s="240" t="s">
        <v>101</v>
      </c>
      <c r="S40">
        <v>1</v>
      </c>
      <c r="V40">
        <v>1</v>
      </c>
      <c r="W40">
        <v>2</v>
      </c>
      <c r="Y40">
        <v>4</v>
      </c>
    </row>
    <row r="41" spans="1:25">
      <c r="A41" s="240" t="s">
        <v>147</v>
      </c>
      <c r="B41">
        <v>1</v>
      </c>
      <c r="C41">
        <v>1</v>
      </c>
      <c r="D41">
        <v>2</v>
      </c>
      <c r="F41" s="240" t="s">
        <v>147</v>
      </c>
      <c r="J41">
        <v>1</v>
      </c>
      <c r="M41">
        <v>1</v>
      </c>
      <c r="P41">
        <v>2</v>
      </c>
      <c r="R41" s="240" t="s">
        <v>147</v>
      </c>
      <c r="S41">
        <v>1</v>
      </c>
      <c r="W41">
        <v>1</v>
      </c>
      <c r="Y41">
        <v>2</v>
      </c>
    </row>
    <row r="42" spans="1:25">
      <c r="A42" s="244" t="s">
        <v>140</v>
      </c>
      <c r="B42">
        <v>1</v>
      </c>
      <c r="C42">
        <v>1</v>
      </c>
      <c r="D42">
        <v>2</v>
      </c>
      <c r="F42" s="240" t="s">
        <v>140</v>
      </c>
      <c r="H42">
        <v>1</v>
      </c>
      <c r="J42">
        <v>1</v>
      </c>
      <c r="P42">
        <v>2</v>
      </c>
      <c r="R42" s="240" t="s">
        <v>140</v>
      </c>
      <c r="T42">
        <v>1</v>
      </c>
      <c r="V42">
        <v>1</v>
      </c>
      <c r="Y42">
        <v>2</v>
      </c>
    </row>
    <row r="43" spans="1:25">
      <c r="A43" s="240" t="s">
        <v>148</v>
      </c>
      <c r="B43">
        <v>1</v>
      </c>
      <c r="C43">
        <v>1</v>
      </c>
      <c r="D43">
        <v>2</v>
      </c>
      <c r="F43" s="240" t="s">
        <v>148</v>
      </c>
      <c r="H43">
        <v>1</v>
      </c>
      <c r="M43">
        <v>1</v>
      </c>
      <c r="P43">
        <v>2</v>
      </c>
      <c r="R43" s="240" t="s">
        <v>148</v>
      </c>
      <c r="V43">
        <v>2</v>
      </c>
      <c r="Y43">
        <v>2</v>
      </c>
    </row>
    <row r="44" spans="1:25">
      <c r="A44" s="244" t="s">
        <v>132</v>
      </c>
      <c r="B44">
        <v>2</v>
      </c>
      <c r="C44">
        <v>1</v>
      </c>
      <c r="D44">
        <v>3</v>
      </c>
      <c r="F44" s="240" t="s">
        <v>132</v>
      </c>
      <c r="N44">
        <v>3</v>
      </c>
      <c r="P44">
        <v>3</v>
      </c>
      <c r="R44" s="240" t="s">
        <v>132</v>
      </c>
      <c r="V44">
        <v>3</v>
      </c>
      <c r="Y44">
        <v>3</v>
      </c>
    </row>
    <row r="45" spans="1:25">
      <c r="A45" s="240" t="s">
        <v>1087</v>
      </c>
      <c r="B45">
        <v>1</v>
      </c>
      <c r="D45">
        <v>1</v>
      </c>
      <c r="F45" s="240" t="s">
        <v>1087</v>
      </c>
      <c r="N45">
        <v>1</v>
      </c>
      <c r="P45">
        <v>1</v>
      </c>
      <c r="R45" s="240" t="s">
        <v>1087</v>
      </c>
      <c r="V45">
        <v>1</v>
      </c>
      <c r="Y45">
        <v>1</v>
      </c>
    </row>
    <row r="46" spans="1:25">
      <c r="A46" s="244" t="s">
        <v>144</v>
      </c>
      <c r="B46">
        <v>3</v>
      </c>
      <c r="C46">
        <v>4</v>
      </c>
      <c r="D46">
        <v>7</v>
      </c>
      <c r="F46" s="240" t="s">
        <v>144</v>
      </c>
      <c r="J46">
        <v>3</v>
      </c>
      <c r="M46">
        <v>2</v>
      </c>
      <c r="N46">
        <v>2</v>
      </c>
      <c r="P46">
        <v>7</v>
      </c>
      <c r="R46" s="240" t="s">
        <v>144</v>
      </c>
      <c r="S46">
        <v>2</v>
      </c>
      <c r="T46">
        <v>2</v>
      </c>
      <c r="V46">
        <v>2</v>
      </c>
      <c r="W46">
        <v>1</v>
      </c>
      <c r="Y46">
        <v>7</v>
      </c>
    </row>
    <row r="47" spans="1:25">
      <c r="A47" s="243" t="s">
        <v>105</v>
      </c>
      <c r="B47" s="239">
        <v>18</v>
      </c>
      <c r="C47" s="239">
        <v>20</v>
      </c>
      <c r="D47" s="239">
        <v>38</v>
      </c>
      <c r="F47" s="238" t="s">
        <v>105</v>
      </c>
      <c r="G47" s="239"/>
      <c r="H47" s="239">
        <v>3</v>
      </c>
      <c r="I47" s="239">
        <v>2</v>
      </c>
      <c r="J47" s="239">
        <v>7</v>
      </c>
      <c r="K47" s="239">
        <v>1</v>
      </c>
      <c r="L47" s="239"/>
      <c r="M47" s="239">
        <v>7</v>
      </c>
      <c r="N47" s="239">
        <v>18</v>
      </c>
      <c r="O47" s="239"/>
      <c r="P47" s="239">
        <v>38</v>
      </c>
      <c r="R47" s="238" t="s">
        <v>105</v>
      </c>
      <c r="S47" s="239">
        <v>3</v>
      </c>
      <c r="T47" s="239">
        <v>3</v>
      </c>
      <c r="U47" s="239">
        <v>1</v>
      </c>
      <c r="V47" s="239">
        <v>20</v>
      </c>
      <c r="W47" s="239">
        <v>7</v>
      </c>
      <c r="X47" s="239">
        <v>4</v>
      </c>
      <c r="Y47" s="239">
        <v>38</v>
      </c>
    </row>
    <row r="48" spans="1:25">
      <c r="A48" s="240" t="s">
        <v>101</v>
      </c>
      <c r="B48">
        <v>1</v>
      </c>
      <c r="D48">
        <v>1</v>
      </c>
      <c r="F48" s="240" t="s">
        <v>101</v>
      </c>
      <c r="N48">
        <v>1</v>
      </c>
      <c r="P48">
        <v>1</v>
      </c>
      <c r="R48" s="240" t="s">
        <v>101</v>
      </c>
      <c r="V48">
        <v>1</v>
      </c>
      <c r="Y48">
        <v>1</v>
      </c>
    </row>
    <row r="49" spans="1:25">
      <c r="A49" s="240" t="s">
        <v>96</v>
      </c>
      <c r="B49">
        <v>1</v>
      </c>
      <c r="C49">
        <v>2</v>
      </c>
      <c r="D49">
        <v>3</v>
      </c>
      <c r="F49" s="240" t="s">
        <v>96</v>
      </c>
      <c r="K49">
        <v>1</v>
      </c>
      <c r="N49">
        <v>2</v>
      </c>
      <c r="P49">
        <v>3</v>
      </c>
      <c r="R49" s="240" t="s">
        <v>96</v>
      </c>
      <c r="S49">
        <v>1</v>
      </c>
      <c r="V49">
        <v>2</v>
      </c>
      <c r="Y49">
        <v>3</v>
      </c>
    </row>
    <row r="50" spans="1:25">
      <c r="A50" s="240" t="s">
        <v>105</v>
      </c>
      <c r="B50">
        <v>2</v>
      </c>
      <c r="C50">
        <v>2</v>
      </c>
      <c r="D50">
        <v>4</v>
      </c>
      <c r="F50" s="240" t="s">
        <v>105</v>
      </c>
      <c r="H50">
        <v>2</v>
      </c>
      <c r="J50">
        <v>2</v>
      </c>
      <c r="P50">
        <v>4</v>
      </c>
      <c r="R50" s="240" t="s">
        <v>105</v>
      </c>
      <c r="T50">
        <v>1</v>
      </c>
      <c r="W50">
        <v>3</v>
      </c>
      <c r="Y50">
        <v>4</v>
      </c>
    </row>
    <row r="51" spans="1:25">
      <c r="A51" s="240" t="s">
        <v>106</v>
      </c>
      <c r="B51">
        <v>1</v>
      </c>
      <c r="C51">
        <v>1</v>
      </c>
      <c r="D51">
        <v>2</v>
      </c>
      <c r="F51" s="240" t="s">
        <v>106</v>
      </c>
      <c r="M51">
        <v>2</v>
      </c>
      <c r="P51">
        <v>2</v>
      </c>
      <c r="R51" s="240" t="s">
        <v>106</v>
      </c>
      <c r="W51">
        <v>1</v>
      </c>
      <c r="X51">
        <v>1</v>
      </c>
      <c r="Y51">
        <v>2</v>
      </c>
    </row>
    <row r="52" spans="1:25">
      <c r="A52" s="240" t="s">
        <v>92</v>
      </c>
      <c r="B52">
        <v>5</v>
      </c>
      <c r="C52">
        <v>8</v>
      </c>
      <c r="D52">
        <v>13</v>
      </c>
      <c r="F52" s="240" t="s">
        <v>92</v>
      </c>
      <c r="I52">
        <v>1</v>
      </c>
      <c r="N52">
        <v>12</v>
      </c>
      <c r="P52">
        <v>13</v>
      </c>
      <c r="R52" s="240" t="s">
        <v>92</v>
      </c>
      <c r="V52">
        <v>12</v>
      </c>
      <c r="X52">
        <v>1</v>
      </c>
      <c r="Y52">
        <v>13</v>
      </c>
    </row>
    <row r="53" spans="1:25">
      <c r="A53" s="240" t="s">
        <v>95</v>
      </c>
      <c r="B53">
        <v>1</v>
      </c>
      <c r="D53">
        <v>1</v>
      </c>
      <c r="F53" s="240" t="s">
        <v>95</v>
      </c>
      <c r="H53">
        <v>1</v>
      </c>
      <c r="P53">
        <v>1</v>
      </c>
      <c r="R53" s="240" t="s">
        <v>95</v>
      </c>
      <c r="V53">
        <v>1</v>
      </c>
      <c r="Y53">
        <v>1</v>
      </c>
    </row>
    <row r="54" spans="1:25">
      <c r="A54" s="240" t="s">
        <v>103</v>
      </c>
      <c r="B54">
        <v>1</v>
      </c>
      <c r="C54">
        <v>1</v>
      </c>
      <c r="D54">
        <v>2</v>
      </c>
      <c r="F54" s="240" t="s">
        <v>103</v>
      </c>
      <c r="J54">
        <v>2</v>
      </c>
      <c r="P54">
        <v>2</v>
      </c>
      <c r="R54" s="240" t="s">
        <v>103</v>
      </c>
      <c r="S54">
        <v>1</v>
      </c>
      <c r="U54">
        <v>1</v>
      </c>
      <c r="Y54">
        <v>2</v>
      </c>
    </row>
    <row r="55" spans="1:25">
      <c r="A55" s="240" t="s">
        <v>104</v>
      </c>
      <c r="B55">
        <v>2</v>
      </c>
      <c r="C55">
        <v>1</v>
      </c>
      <c r="D55">
        <v>3</v>
      </c>
      <c r="F55" s="240" t="s">
        <v>104</v>
      </c>
      <c r="M55">
        <v>1</v>
      </c>
      <c r="N55">
        <v>2</v>
      </c>
      <c r="P55">
        <v>3</v>
      </c>
      <c r="R55" s="240" t="s">
        <v>104</v>
      </c>
      <c r="V55">
        <v>3</v>
      </c>
      <c r="Y55">
        <v>3</v>
      </c>
    </row>
    <row r="56" spans="1:25">
      <c r="A56" s="240" t="s">
        <v>97</v>
      </c>
      <c r="B56">
        <v>2</v>
      </c>
      <c r="C56">
        <v>3</v>
      </c>
      <c r="D56">
        <v>5</v>
      </c>
      <c r="F56" s="240" t="s">
        <v>97</v>
      </c>
      <c r="J56">
        <v>3</v>
      </c>
      <c r="M56">
        <v>2</v>
      </c>
      <c r="P56">
        <v>5</v>
      </c>
      <c r="R56" s="240" t="s">
        <v>97</v>
      </c>
      <c r="S56">
        <v>1</v>
      </c>
      <c r="T56">
        <v>1</v>
      </c>
      <c r="W56">
        <v>1</v>
      </c>
      <c r="X56">
        <v>2</v>
      </c>
      <c r="Y56">
        <v>5</v>
      </c>
    </row>
    <row r="57" spans="1:25">
      <c r="A57" s="240" t="s">
        <v>102</v>
      </c>
      <c r="B57">
        <v>1</v>
      </c>
      <c r="C57">
        <v>1</v>
      </c>
      <c r="D57">
        <v>2</v>
      </c>
      <c r="F57" s="240" t="s">
        <v>102</v>
      </c>
      <c r="I57">
        <v>1</v>
      </c>
      <c r="N57">
        <v>1</v>
      </c>
      <c r="P57">
        <v>2</v>
      </c>
      <c r="R57" s="240" t="s">
        <v>102</v>
      </c>
      <c r="V57">
        <v>1</v>
      </c>
      <c r="W57">
        <v>1</v>
      </c>
      <c r="Y57">
        <v>2</v>
      </c>
    </row>
    <row r="58" spans="1:25">
      <c r="A58" s="240" t="s">
        <v>112</v>
      </c>
      <c r="B58">
        <v>1</v>
      </c>
      <c r="D58">
        <v>1</v>
      </c>
      <c r="F58" s="240" t="s">
        <v>112</v>
      </c>
      <c r="M58">
        <v>1</v>
      </c>
      <c r="P58">
        <v>1</v>
      </c>
      <c r="R58" s="240" t="s">
        <v>112</v>
      </c>
      <c r="T58">
        <v>1</v>
      </c>
      <c r="Y58">
        <v>1</v>
      </c>
    </row>
    <row r="59" spans="1:25">
      <c r="A59" s="240" t="s">
        <v>100</v>
      </c>
      <c r="C59">
        <v>1</v>
      </c>
      <c r="D59">
        <v>1</v>
      </c>
      <c r="F59" s="240" t="s">
        <v>100</v>
      </c>
      <c r="M59">
        <v>1</v>
      </c>
      <c r="P59">
        <v>1</v>
      </c>
      <c r="R59" s="240" t="s">
        <v>100</v>
      </c>
      <c r="W59">
        <v>1</v>
      </c>
      <c r="Y59">
        <v>1</v>
      </c>
    </row>
    <row r="60" spans="1:25">
      <c r="A60" s="243" t="s">
        <v>179</v>
      </c>
      <c r="B60" s="239">
        <v>7</v>
      </c>
      <c r="C60" s="239">
        <v>7</v>
      </c>
      <c r="D60" s="239">
        <v>14</v>
      </c>
      <c r="F60" s="238" t="s">
        <v>179</v>
      </c>
      <c r="G60" s="239"/>
      <c r="H60" s="239">
        <v>1</v>
      </c>
      <c r="I60" s="239"/>
      <c r="J60" s="239">
        <v>7</v>
      </c>
      <c r="K60" s="239"/>
      <c r="L60" s="239"/>
      <c r="M60" s="239">
        <v>6</v>
      </c>
      <c r="N60" s="239"/>
      <c r="O60" s="239"/>
      <c r="P60" s="239">
        <v>14</v>
      </c>
      <c r="R60" s="238" t="s">
        <v>179</v>
      </c>
      <c r="S60" s="239">
        <v>2</v>
      </c>
      <c r="T60" s="239">
        <v>7</v>
      </c>
      <c r="U60" s="239"/>
      <c r="V60" s="239">
        <v>1</v>
      </c>
      <c r="W60" s="239">
        <v>1</v>
      </c>
      <c r="X60" s="239">
        <v>3</v>
      </c>
      <c r="Y60" s="239">
        <v>14</v>
      </c>
    </row>
    <row r="61" spans="1:25">
      <c r="A61" s="240" t="s">
        <v>179</v>
      </c>
      <c r="B61">
        <v>2</v>
      </c>
      <c r="C61">
        <v>2</v>
      </c>
      <c r="D61">
        <v>4</v>
      </c>
      <c r="F61" s="240" t="s">
        <v>179</v>
      </c>
      <c r="J61">
        <v>2</v>
      </c>
      <c r="M61">
        <v>2</v>
      </c>
      <c r="P61">
        <v>4</v>
      </c>
      <c r="R61" s="240" t="s">
        <v>179</v>
      </c>
      <c r="T61">
        <v>2</v>
      </c>
      <c r="X61">
        <v>2</v>
      </c>
      <c r="Y61">
        <v>4</v>
      </c>
    </row>
    <row r="62" spans="1:25">
      <c r="A62" s="240" t="s">
        <v>182</v>
      </c>
      <c r="B62">
        <v>2</v>
      </c>
      <c r="C62">
        <v>1</v>
      </c>
      <c r="D62">
        <v>3</v>
      </c>
      <c r="F62" s="240" t="s">
        <v>182</v>
      </c>
      <c r="J62">
        <v>1</v>
      </c>
      <c r="M62">
        <v>2</v>
      </c>
      <c r="P62">
        <v>3</v>
      </c>
      <c r="R62" s="240" t="s">
        <v>182</v>
      </c>
      <c r="T62">
        <v>3</v>
      </c>
      <c r="Y62">
        <v>3</v>
      </c>
    </row>
    <row r="63" spans="1:25">
      <c r="A63" s="240" t="s">
        <v>181</v>
      </c>
      <c r="B63">
        <v>1</v>
      </c>
      <c r="C63">
        <v>1</v>
      </c>
      <c r="D63">
        <v>2</v>
      </c>
      <c r="F63" s="240" t="s">
        <v>181</v>
      </c>
      <c r="J63">
        <v>2</v>
      </c>
      <c r="P63">
        <v>2</v>
      </c>
      <c r="R63" s="240" t="s">
        <v>181</v>
      </c>
      <c r="S63">
        <v>1</v>
      </c>
      <c r="T63">
        <v>1</v>
      </c>
      <c r="Y63">
        <v>2</v>
      </c>
    </row>
    <row r="64" spans="1:25">
      <c r="A64" s="240" t="s">
        <v>177</v>
      </c>
      <c r="B64">
        <v>1</v>
      </c>
      <c r="C64">
        <v>2</v>
      </c>
      <c r="D64">
        <v>3</v>
      </c>
      <c r="F64" s="240" t="s">
        <v>177</v>
      </c>
      <c r="H64">
        <v>1</v>
      </c>
      <c r="M64">
        <v>2</v>
      </c>
      <c r="P64">
        <v>3</v>
      </c>
      <c r="R64" s="240" t="s">
        <v>177</v>
      </c>
      <c r="V64">
        <v>1</v>
      </c>
      <c r="W64">
        <v>1</v>
      </c>
      <c r="X64">
        <v>1</v>
      </c>
      <c r="Y64">
        <v>3</v>
      </c>
    </row>
    <row r="65" spans="1:25">
      <c r="A65" s="240" t="s">
        <v>175</v>
      </c>
      <c r="B65">
        <v>1</v>
      </c>
      <c r="C65">
        <v>1</v>
      </c>
      <c r="D65">
        <v>2</v>
      </c>
      <c r="F65" s="240" t="s">
        <v>175</v>
      </c>
      <c r="J65">
        <v>2</v>
      </c>
      <c r="P65">
        <v>2</v>
      </c>
      <c r="R65" s="240" t="s">
        <v>175</v>
      </c>
      <c r="S65">
        <v>1</v>
      </c>
      <c r="T65">
        <v>1</v>
      </c>
      <c r="Y65">
        <v>2</v>
      </c>
    </row>
    <row r="66" spans="1:25">
      <c r="A66" s="238" t="s">
        <v>268</v>
      </c>
      <c r="B66" s="239">
        <v>5</v>
      </c>
      <c r="C66" s="239">
        <v>7</v>
      </c>
      <c r="D66" s="239">
        <v>12</v>
      </c>
      <c r="F66" s="238" t="s">
        <v>268</v>
      </c>
      <c r="G66" s="239"/>
      <c r="H66" s="239">
        <v>1</v>
      </c>
      <c r="I66" s="239">
        <v>1</v>
      </c>
      <c r="J66" s="239">
        <v>7</v>
      </c>
      <c r="K66" s="239"/>
      <c r="L66" s="239"/>
      <c r="M66" s="239">
        <v>2</v>
      </c>
      <c r="N66" s="239">
        <v>1</v>
      </c>
      <c r="O66" s="239"/>
      <c r="P66" s="239">
        <v>12</v>
      </c>
      <c r="R66" s="238" t="s">
        <v>268</v>
      </c>
      <c r="S66" s="239">
        <v>4</v>
      </c>
      <c r="T66" s="239">
        <v>3</v>
      </c>
      <c r="U66" s="239"/>
      <c r="V66" s="239">
        <v>3</v>
      </c>
      <c r="W66" s="239">
        <v>2</v>
      </c>
      <c r="X66" s="239"/>
      <c r="Y66" s="239">
        <v>12</v>
      </c>
    </row>
    <row r="67" spans="1:25">
      <c r="A67" s="240" t="s">
        <v>271</v>
      </c>
      <c r="B67">
        <v>1</v>
      </c>
      <c r="C67">
        <v>1</v>
      </c>
      <c r="D67">
        <v>2</v>
      </c>
      <c r="F67" s="240" t="s">
        <v>271</v>
      </c>
      <c r="J67">
        <v>2</v>
      </c>
      <c r="P67">
        <v>2</v>
      </c>
      <c r="R67" s="240" t="s">
        <v>271</v>
      </c>
      <c r="S67">
        <v>1</v>
      </c>
      <c r="T67">
        <v>1</v>
      </c>
      <c r="Y67">
        <v>2</v>
      </c>
    </row>
    <row r="68" spans="1:25">
      <c r="A68" s="240" t="s">
        <v>267</v>
      </c>
      <c r="B68">
        <v>3</v>
      </c>
      <c r="C68">
        <v>4</v>
      </c>
      <c r="D68">
        <v>7</v>
      </c>
      <c r="F68" s="240" t="s">
        <v>267</v>
      </c>
      <c r="I68">
        <v>1</v>
      </c>
      <c r="J68">
        <v>3</v>
      </c>
      <c r="M68">
        <v>2</v>
      </c>
      <c r="N68">
        <v>1</v>
      </c>
      <c r="P68">
        <v>7</v>
      </c>
      <c r="R68" s="240" t="s">
        <v>267</v>
      </c>
      <c r="S68">
        <v>3</v>
      </c>
      <c r="V68">
        <v>2</v>
      </c>
      <c r="W68">
        <v>2</v>
      </c>
      <c r="Y68">
        <v>7</v>
      </c>
    </row>
    <row r="69" spans="1:25">
      <c r="A69" s="240" t="s">
        <v>1088</v>
      </c>
      <c r="C69">
        <v>1</v>
      </c>
      <c r="D69">
        <v>1</v>
      </c>
      <c r="F69" s="240" t="s">
        <v>1088</v>
      </c>
      <c r="H69">
        <v>1</v>
      </c>
      <c r="P69">
        <v>1</v>
      </c>
      <c r="R69" s="240" t="s">
        <v>1088</v>
      </c>
      <c r="V69">
        <v>1</v>
      </c>
      <c r="Y69">
        <v>1</v>
      </c>
    </row>
    <row r="70" spans="1:25">
      <c r="A70" s="240" t="s">
        <v>204</v>
      </c>
      <c r="B70">
        <v>1</v>
      </c>
      <c r="C70">
        <v>1</v>
      </c>
      <c r="D70">
        <v>2</v>
      </c>
      <c r="F70" s="240" t="s">
        <v>204</v>
      </c>
      <c r="J70">
        <v>2</v>
      </c>
      <c r="P70">
        <v>2</v>
      </c>
      <c r="R70" s="240" t="s">
        <v>204</v>
      </c>
      <c r="T70">
        <v>2</v>
      </c>
      <c r="Y70">
        <v>2</v>
      </c>
    </row>
    <row r="71" spans="1:25">
      <c r="A71" s="243" t="s">
        <v>198</v>
      </c>
      <c r="B71" s="239">
        <v>22</v>
      </c>
      <c r="C71" s="239">
        <v>35</v>
      </c>
      <c r="D71" s="239">
        <v>57</v>
      </c>
      <c r="F71" s="238" t="s">
        <v>198</v>
      </c>
      <c r="G71" s="239"/>
      <c r="H71" s="239">
        <v>20</v>
      </c>
      <c r="I71" s="239">
        <v>10</v>
      </c>
      <c r="J71" s="239">
        <v>9</v>
      </c>
      <c r="K71" s="239">
        <v>1</v>
      </c>
      <c r="L71" s="239"/>
      <c r="M71" s="239">
        <v>12</v>
      </c>
      <c r="N71" s="239">
        <v>5</v>
      </c>
      <c r="O71" s="239"/>
      <c r="P71" s="239">
        <v>57</v>
      </c>
      <c r="R71" s="238" t="s">
        <v>198</v>
      </c>
      <c r="S71" s="239">
        <v>3</v>
      </c>
      <c r="T71" s="239">
        <v>12</v>
      </c>
      <c r="U71" s="239"/>
      <c r="V71" s="239">
        <v>27</v>
      </c>
      <c r="W71" s="239">
        <v>8</v>
      </c>
      <c r="X71" s="239">
        <v>7</v>
      </c>
      <c r="Y71" s="239">
        <v>57</v>
      </c>
    </row>
    <row r="72" spans="1:25">
      <c r="A72" s="240" t="s">
        <v>194</v>
      </c>
      <c r="B72">
        <v>3</v>
      </c>
      <c r="C72">
        <v>3</v>
      </c>
      <c r="D72">
        <v>6</v>
      </c>
      <c r="F72" s="240" t="s">
        <v>194</v>
      </c>
      <c r="H72">
        <v>2</v>
      </c>
      <c r="I72">
        <v>1</v>
      </c>
      <c r="J72">
        <v>1</v>
      </c>
      <c r="M72">
        <v>1</v>
      </c>
      <c r="N72">
        <v>1</v>
      </c>
      <c r="P72">
        <v>6</v>
      </c>
      <c r="R72" s="240" t="s">
        <v>194</v>
      </c>
      <c r="T72">
        <v>2</v>
      </c>
      <c r="V72">
        <v>3</v>
      </c>
      <c r="X72">
        <v>1</v>
      </c>
      <c r="Y72">
        <v>6</v>
      </c>
    </row>
    <row r="73" spans="1:25">
      <c r="A73" s="240" t="s">
        <v>196</v>
      </c>
      <c r="B73">
        <v>4</v>
      </c>
      <c r="C73">
        <v>9</v>
      </c>
      <c r="D73">
        <v>13</v>
      </c>
      <c r="F73" s="240" t="s">
        <v>196</v>
      </c>
      <c r="H73">
        <v>8</v>
      </c>
      <c r="I73">
        <v>2</v>
      </c>
      <c r="K73">
        <v>1</v>
      </c>
      <c r="M73">
        <v>2</v>
      </c>
      <c r="P73">
        <v>13</v>
      </c>
      <c r="R73" s="240" t="s">
        <v>196</v>
      </c>
      <c r="V73">
        <v>9</v>
      </c>
      <c r="W73">
        <v>2</v>
      </c>
      <c r="X73">
        <v>2</v>
      </c>
      <c r="Y73">
        <v>13</v>
      </c>
    </row>
    <row r="74" spans="1:25">
      <c r="A74" s="240" t="s">
        <v>1083</v>
      </c>
      <c r="B74">
        <v>1</v>
      </c>
      <c r="C74">
        <v>1</v>
      </c>
      <c r="D74">
        <v>2</v>
      </c>
      <c r="F74" s="240" t="s">
        <v>1083</v>
      </c>
      <c r="H74">
        <v>2</v>
      </c>
      <c r="P74">
        <v>2</v>
      </c>
      <c r="R74" s="240" t="s">
        <v>1083</v>
      </c>
      <c r="V74">
        <v>2</v>
      </c>
      <c r="Y74">
        <v>2</v>
      </c>
    </row>
    <row r="75" spans="1:25">
      <c r="A75" s="240" t="s">
        <v>203</v>
      </c>
      <c r="C75">
        <v>1</v>
      </c>
      <c r="D75">
        <v>1</v>
      </c>
      <c r="F75" s="240" t="s">
        <v>203</v>
      </c>
      <c r="I75">
        <v>1</v>
      </c>
      <c r="P75">
        <v>1</v>
      </c>
      <c r="R75" s="240" t="s">
        <v>203</v>
      </c>
      <c r="V75">
        <v>1</v>
      </c>
      <c r="Y75">
        <v>1</v>
      </c>
    </row>
    <row r="76" spans="1:25">
      <c r="A76" s="240" t="s">
        <v>190</v>
      </c>
      <c r="B76">
        <v>1</v>
      </c>
      <c r="C76">
        <v>1</v>
      </c>
      <c r="D76">
        <v>2</v>
      </c>
      <c r="F76" s="240" t="s">
        <v>190</v>
      </c>
      <c r="J76">
        <v>1</v>
      </c>
      <c r="M76">
        <v>1</v>
      </c>
      <c r="P76">
        <v>2</v>
      </c>
      <c r="R76" s="240" t="s">
        <v>190</v>
      </c>
      <c r="T76">
        <v>1</v>
      </c>
      <c r="X76">
        <v>1</v>
      </c>
      <c r="Y76">
        <v>2</v>
      </c>
    </row>
    <row r="77" spans="1:25">
      <c r="A77" s="240" t="s">
        <v>200</v>
      </c>
      <c r="B77">
        <v>1</v>
      </c>
      <c r="C77">
        <v>1</v>
      </c>
      <c r="D77">
        <v>2</v>
      </c>
      <c r="F77" s="240" t="s">
        <v>200</v>
      </c>
      <c r="M77">
        <v>2</v>
      </c>
      <c r="P77">
        <v>2</v>
      </c>
      <c r="R77" s="240" t="s">
        <v>200</v>
      </c>
      <c r="V77">
        <v>1</v>
      </c>
      <c r="W77">
        <v>1</v>
      </c>
      <c r="Y77">
        <v>2</v>
      </c>
    </row>
    <row r="78" spans="1:25">
      <c r="A78" s="240" t="s">
        <v>198</v>
      </c>
      <c r="B78">
        <v>4</v>
      </c>
      <c r="C78">
        <v>7</v>
      </c>
      <c r="D78">
        <v>11</v>
      </c>
      <c r="F78" s="240" t="s">
        <v>198</v>
      </c>
      <c r="H78">
        <v>7</v>
      </c>
      <c r="I78">
        <v>1</v>
      </c>
      <c r="J78">
        <v>2</v>
      </c>
      <c r="M78">
        <v>1</v>
      </c>
      <c r="P78">
        <v>11</v>
      </c>
      <c r="R78" s="240" t="s">
        <v>198</v>
      </c>
      <c r="S78">
        <v>1</v>
      </c>
      <c r="T78">
        <v>3</v>
      </c>
      <c r="V78">
        <v>4</v>
      </c>
      <c r="W78">
        <v>2</v>
      </c>
      <c r="X78">
        <v>1</v>
      </c>
      <c r="Y78">
        <v>11</v>
      </c>
    </row>
    <row r="79" spans="1:25">
      <c r="A79" s="240" t="s">
        <v>193</v>
      </c>
      <c r="B79">
        <v>1</v>
      </c>
      <c r="C79">
        <v>3</v>
      </c>
      <c r="D79">
        <v>4</v>
      </c>
      <c r="F79" s="240" t="s">
        <v>193</v>
      </c>
      <c r="J79">
        <v>3</v>
      </c>
      <c r="M79">
        <v>1</v>
      </c>
      <c r="P79">
        <v>4</v>
      </c>
      <c r="R79" s="240" t="s">
        <v>193</v>
      </c>
      <c r="S79">
        <v>2</v>
      </c>
      <c r="T79">
        <v>2</v>
      </c>
      <c r="Y79">
        <v>4</v>
      </c>
    </row>
    <row r="80" spans="1:25">
      <c r="A80" s="240" t="s">
        <v>195</v>
      </c>
      <c r="B80">
        <v>1</v>
      </c>
      <c r="D80">
        <v>1</v>
      </c>
      <c r="F80" s="240" t="s">
        <v>195</v>
      </c>
      <c r="M80">
        <v>1</v>
      </c>
      <c r="P80">
        <v>1</v>
      </c>
      <c r="R80" s="240" t="s">
        <v>195</v>
      </c>
      <c r="T80">
        <v>1</v>
      </c>
      <c r="Y80">
        <v>1</v>
      </c>
    </row>
    <row r="81" spans="1:25">
      <c r="A81" s="240" t="s">
        <v>201</v>
      </c>
      <c r="B81">
        <v>2</v>
      </c>
      <c r="C81">
        <v>2</v>
      </c>
      <c r="D81">
        <v>4</v>
      </c>
      <c r="F81" s="240" t="s">
        <v>201</v>
      </c>
      <c r="I81">
        <v>2</v>
      </c>
      <c r="M81">
        <v>1</v>
      </c>
      <c r="N81">
        <v>1</v>
      </c>
      <c r="P81">
        <v>4</v>
      </c>
      <c r="R81" s="240" t="s">
        <v>201</v>
      </c>
      <c r="V81">
        <v>4</v>
      </c>
      <c r="Y81">
        <v>4</v>
      </c>
    </row>
    <row r="82" spans="1:25">
      <c r="A82" s="240" t="s">
        <v>189</v>
      </c>
      <c r="B82">
        <v>1</v>
      </c>
      <c r="C82">
        <v>1</v>
      </c>
      <c r="D82">
        <v>2</v>
      </c>
      <c r="F82" s="240" t="s">
        <v>189</v>
      </c>
      <c r="M82">
        <v>2</v>
      </c>
      <c r="P82">
        <v>2</v>
      </c>
      <c r="R82" s="240" t="s">
        <v>189</v>
      </c>
      <c r="T82">
        <v>1</v>
      </c>
      <c r="W82">
        <v>1</v>
      </c>
      <c r="Y82">
        <v>2</v>
      </c>
    </row>
    <row r="83" spans="1:25">
      <c r="A83" s="240" t="s">
        <v>192</v>
      </c>
      <c r="C83">
        <v>1</v>
      </c>
      <c r="D83">
        <v>1</v>
      </c>
      <c r="F83" s="240" t="s">
        <v>192</v>
      </c>
      <c r="I83">
        <v>1</v>
      </c>
      <c r="P83">
        <v>1</v>
      </c>
      <c r="R83" s="240" t="s">
        <v>192</v>
      </c>
      <c r="V83">
        <v>1</v>
      </c>
      <c r="Y83">
        <v>1</v>
      </c>
    </row>
    <row r="84" spans="1:25">
      <c r="A84" s="240" t="s">
        <v>191</v>
      </c>
      <c r="B84">
        <v>1</v>
      </c>
      <c r="C84">
        <v>1</v>
      </c>
      <c r="D84">
        <v>2</v>
      </c>
      <c r="F84" s="240" t="s">
        <v>191</v>
      </c>
      <c r="H84">
        <v>1</v>
      </c>
      <c r="J84">
        <v>1</v>
      </c>
      <c r="P84">
        <v>2</v>
      </c>
      <c r="R84" s="240" t="s">
        <v>191</v>
      </c>
      <c r="T84">
        <v>1</v>
      </c>
      <c r="X84">
        <v>1</v>
      </c>
      <c r="Y84">
        <v>2</v>
      </c>
    </row>
    <row r="85" spans="1:25">
      <c r="A85" s="240" t="s">
        <v>204</v>
      </c>
      <c r="B85">
        <v>2</v>
      </c>
      <c r="C85">
        <v>4</v>
      </c>
      <c r="D85">
        <v>6</v>
      </c>
      <c r="F85" s="240" t="s">
        <v>204</v>
      </c>
      <c r="I85">
        <v>2</v>
      </c>
      <c r="J85">
        <v>1</v>
      </c>
      <c r="N85">
        <v>3</v>
      </c>
      <c r="P85">
        <v>6</v>
      </c>
      <c r="R85" s="240" t="s">
        <v>204</v>
      </c>
      <c r="T85">
        <v>1</v>
      </c>
      <c r="V85">
        <v>2</v>
      </c>
      <c r="W85">
        <v>2</v>
      </c>
      <c r="X85">
        <v>1</v>
      </c>
      <c r="Y85">
        <v>6</v>
      </c>
    </row>
    <row r="86" spans="1:25">
      <c r="A86" s="238" t="s">
        <v>242</v>
      </c>
      <c r="B86" s="239">
        <v>4</v>
      </c>
      <c r="C86" s="239">
        <v>6</v>
      </c>
      <c r="D86" s="239">
        <v>10</v>
      </c>
      <c r="F86" s="238" t="s">
        <v>242</v>
      </c>
      <c r="G86" s="239"/>
      <c r="H86" s="239">
        <v>2</v>
      </c>
      <c r="I86" s="239">
        <v>3</v>
      </c>
      <c r="J86" s="239">
        <v>2</v>
      </c>
      <c r="K86" s="239"/>
      <c r="L86" s="239"/>
      <c r="M86" s="239">
        <v>2</v>
      </c>
      <c r="N86" s="239">
        <v>1</v>
      </c>
      <c r="O86" s="239"/>
      <c r="P86" s="239">
        <v>10</v>
      </c>
      <c r="R86" s="238" t="s">
        <v>242</v>
      </c>
      <c r="S86" s="239"/>
      <c r="T86" s="239">
        <v>2</v>
      </c>
      <c r="U86" s="239"/>
      <c r="V86" s="239">
        <v>7</v>
      </c>
      <c r="W86" s="239"/>
      <c r="X86" s="239">
        <v>1</v>
      </c>
      <c r="Y86" s="239">
        <v>10</v>
      </c>
    </row>
    <row r="87" spans="1:25">
      <c r="A87" s="240" t="s">
        <v>243</v>
      </c>
      <c r="B87">
        <v>1</v>
      </c>
      <c r="C87">
        <v>1</v>
      </c>
      <c r="D87">
        <v>2</v>
      </c>
      <c r="F87" s="240" t="s">
        <v>243</v>
      </c>
      <c r="J87">
        <v>1</v>
      </c>
      <c r="M87">
        <v>1</v>
      </c>
      <c r="P87">
        <v>2</v>
      </c>
      <c r="R87" s="240" t="s">
        <v>243</v>
      </c>
      <c r="T87">
        <v>2</v>
      </c>
      <c r="Y87">
        <v>2</v>
      </c>
    </row>
    <row r="88" spans="1:25">
      <c r="A88" s="240" t="s">
        <v>241</v>
      </c>
      <c r="C88">
        <v>1</v>
      </c>
      <c r="D88">
        <v>1</v>
      </c>
      <c r="F88" s="240" t="s">
        <v>241</v>
      </c>
      <c r="I88">
        <v>1</v>
      </c>
      <c r="P88">
        <v>1</v>
      </c>
      <c r="R88" s="240" t="s">
        <v>241</v>
      </c>
      <c r="V88">
        <v>1</v>
      </c>
      <c r="Y88">
        <v>1</v>
      </c>
    </row>
    <row r="89" spans="1:25">
      <c r="A89" s="240" t="s">
        <v>242</v>
      </c>
      <c r="B89">
        <v>1</v>
      </c>
      <c r="D89">
        <v>1</v>
      </c>
      <c r="F89" s="240" t="s">
        <v>242</v>
      </c>
      <c r="J89">
        <v>1</v>
      </c>
      <c r="P89">
        <v>1</v>
      </c>
      <c r="R89" s="240" t="s">
        <v>242</v>
      </c>
      <c r="X89">
        <v>1</v>
      </c>
      <c r="Y89">
        <v>1</v>
      </c>
    </row>
    <row r="90" spans="1:25">
      <c r="A90" s="240" t="s">
        <v>234</v>
      </c>
      <c r="B90">
        <v>2</v>
      </c>
      <c r="C90">
        <v>2</v>
      </c>
      <c r="D90">
        <v>4</v>
      </c>
      <c r="F90" s="240" t="s">
        <v>234</v>
      </c>
      <c r="H90">
        <v>2</v>
      </c>
      <c r="M90">
        <v>1</v>
      </c>
      <c r="N90">
        <v>1</v>
      </c>
      <c r="P90">
        <v>4</v>
      </c>
      <c r="R90" s="240" t="s">
        <v>234</v>
      </c>
      <c r="V90">
        <v>4</v>
      </c>
      <c r="Y90">
        <v>4</v>
      </c>
    </row>
    <row r="91" spans="1:25">
      <c r="A91" s="240" t="s">
        <v>240</v>
      </c>
      <c r="C91">
        <v>2</v>
      </c>
      <c r="D91">
        <v>2</v>
      </c>
      <c r="F91" s="240" t="s">
        <v>240</v>
      </c>
      <c r="I91">
        <v>2</v>
      </c>
      <c r="P91">
        <v>2</v>
      </c>
      <c r="R91" s="240" t="s">
        <v>240</v>
      </c>
      <c r="V91">
        <v>2</v>
      </c>
      <c r="Y91">
        <v>2</v>
      </c>
    </row>
    <row r="92" spans="1:25">
      <c r="A92" s="243" t="s">
        <v>118</v>
      </c>
      <c r="B92" s="239">
        <v>4</v>
      </c>
      <c r="C92" s="239">
        <v>3</v>
      </c>
      <c r="D92" s="239">
        <v>7</v>
      </c>
      <c r="F92" s="238" t="s">
        <v>118</v>
      </c>
      <c r="G92" s="239">
        <v>1</v>
      </c>
      <c r="H92" s="239"/>
      <c r="I92" s="239"/>
      <c r="J92" s="239">
        <v>4</v>
      </c>
      <c r="K92" s="239"/>
      <c r="L92" s="239"/>
      <c r="M92" s="239">
        <v>1</v>
      </c>
      <c r="N92" s="239">
        <v>1</v>
      </c>
      <c r="O92" s="239"/>
      <c r="P92" s="239">
        <v>7</v>
      </c>
      <c r="R92" s="238" t="s">
        <v>118</v>
      </c>
      <c r="S92" s="239">
        <v>1</v>
      </c>
      <c r="T92" s="239">
        <v>3</v>
      </c>
      <c r="U92" s="239"/>
      <c r="V92" s="239">
        <v>1</v>
      </c>
      <c r="W92" s="239">
        <v>2</v>
      </c>
      <c r="X92" s="239"/>
      <c r="Y92" s="239">
        <v>7</v>
      </c>
    </row>
    <row r="93" spans="1:25">
      <c r="A93" s="240" t="s">
        <v>120</v>
      </c>
      <c r="B93">
        <v>1</v>
      </c>
      <c r="C93">
        <v>1</v>
      </c>
      <c r="D93">
        <v>2</v>
      </c>
      <c r="F93" s="240" t="s">
        <v>120</v>
      </c>
      <c r="J93">
        <v>1</v>
      </c>
      <c r="M93">
        <v>1</v>
      </c>
      <c r="P93">
        <v>2</v>
      </c>
      <c r="R93" s="240" t="s">
        <v>120</v>
      </c>
      <c r="T93">
        <v>1</v>
      </c>
      <c r="W93">
        <v>1</v>
      </c>
      <c r="Y93">
        <v>2</v>
      </c>
    </row>
    <row r="94" spans="1:25">
      <c r="A94" s="240" t="s">
        <v>123</v>
      </c>
      <c r="B94">
        <v>1</v>
      </c>
      <c r="C94">
        <v>1</v>
      </c>
      <c r="D94">
        <v>2</v>
      </c>
      <c r="F94" s="240" t="s">
        <v>123</v>
      </c>
      <c r="G94">
        <v>1</v>
      </c>
      <c r="J94">
        <v>1</v>
      </c>
      <c r="P94">
        <v>2</v>
      </c>
      <c r="R94" s="240" t="s">
        <v>123</v>
      </c>
      <c r="S94">
        <v>1</v>
      </c>
      <c r="T94">
        <v>1</v>
      </c>
      <c r="Y94">
        <v>2</v>
      </c>
    </row>
    <row r="95" spans="1:25">
      <c r="A95" s="240" t="s">
        <v>126</v>
      </c>
      <c r="B95">
        <v>1</v>
      </c>
      <c r="D95">
        <v>1</v>
      </c>
      <c r="F95" s="240" t="s">
        <v>126</v>
      </c>
      <c r="N95">
        <v>1</v>
      </c>
      <c r="P95">
        <v>1</v>
      </c>
      <c r="R95" s="240" t="s">
        <v>126</v>
      </c>
      <c r="V95">
        <v>1</v>
      </c>
      <c r="Y95">
        <v>1</v>
      </c>
    </row>
    <row r="96" spans="1:25">
      <c r="A96" s="240" t="s">
        <v>119</v>
      </c>
      <c r="B96">
        <v>1</v>
      </c>
      <c r="C96">
        <v>1</v>
      </c>
      <c r="D96">
        <v>2</v>
      </c>
      <c r="F96" s="240" t="s">
        <v>119</v>
      </c>
      <c r="J96">
        <v>2</v>
      </c>
      <c r="P96">
        <v>2</v>
      </c>
      <c r="R96" s="240" t="s">
        <v>119</v>
      </c>
      <c r="T96">
        <v>1</v>
      </c>
      <c r="W96">
        <v>1</v>
      </c>
      <c r="Y96">
        <v>2</v>
      </c>
    </row>
    <row r="97" spans="1:25">
      <c r="A97" s="243" t="s">
        <v>224</v>
      </c>
      <c r="B97" s="239">
        <v>9</v>
      </c>
      <c r="C97" s="239">
        <v>11</v>
      </c>
      <c r="D97" s="239">
        <v>20</v>
      </c>
      <c r="F97" s="238" t="s">
        <v>224</v>
      </c>
      <c r="G97" s="239"/>
      <c r="H97" s="239">
        <v>4</v>
      </c>
      <c r="I97" s="239">
        <v>7</v>
      </c>
      <c r="J97" s="239">
        <v>1</v>
      </c>
      <c r="K97" s="239"/>
      <c r="L97" s="239"/>
      <c r="M97" s="239">
        <v>7</v>
      </c>
      <c r="N97" s="239">
        <v>1</v>
      </c>
      <c r="O97" s="239"/>
      <c r="P97" s="239">
        <v>20</v>
      </c>
      <c r="R97" s="238" t="s">
        <v>224</v>
      </c>
      <c r="S97" s="239">
        <v>1</v>
      </c>
      <c r="T97" s="239">
        <v>1</v>
      </c>
      <c r="U97" s="239"/>
      <c r="V97" s="239">
        <v>9</v>
      </c>
      <c r="W97" s="239">
        <v>6</v>
      </c>
      <c r="X97" s="239">
        <v>3</v>
      </c>
      <c r="Y97" s="239">
        <v>20</v>
      </c>
    </row>
    <row r="98" spans="1:25">
      <c r="A98" s="240" t="s">
        <v>226</v>
      </c>
      <c r="B98">
        <v>3</v>
      </c>
      <c r="C98">
        <v>3</v>
      </c>
      <c r="D98">
        <v>6</v>
      </c>
      <c r="F98" s="240" t="s">
        <v>226</v>
      </c>
      <c r="I98">
        <v>2</v>
      </c>
      <c r="J98">
        <v>1</v>
      </c>
      <c r="M98">
        <v>3</v>
      </c>
      <c r="P98">
        <v>6</v>
      </c>
      <c r="R98" s="240" t="s">
        <v>226</v>
      </c>
      <c r="V98">
        <v>2</v>
      </c>
      <c r="W98">
        <v>2</v>
      </c>
      <c r="X98">
        <v>2</v>
      </c>
      <c r="Y98">
        <v>6</v>
      </c>
    </row>
    <row r="99" spans="1:25">
      <c r="A99" s="240" t="s">
        <v>222</v>
      </c>
      <c r="B99">
        <v>1</v>
      </c>
      <c r="C99">
        <v>1</v>
      </c>
      <c r="D99">
        <v>2</v>
      </c>
      <c r="F99" s="240" t="s">
        <v>222</v>
      </c>
      <c r="I99">
        <v>1</v>
      </c>
      <c r="M99">
        <v>1</v>
      </c>
      <c r="P99">
        <v>2</v>
      </c>
      <c r="R99" s="240" t="s">
        <v>222</v>
      </c>
      <c r="W99">
        <v>2</v>
      </c>
      <c r="Y99">
        <v>2</v>
      </c>
    </row>
    <row r="100" spans="1:25">
      <c r="A100" s="240" t="s">
        <v>221</v>
      </c>
      <c r="C100">
        <v>1</v>
      </c>
      <c r="D100">
        <v>1</v>
      </c>
      <c r="F100" s="240" t="s">
        <v>221</v>
      </c>
      <c r="N100">
        <v>1</v>
      </c>
      <c r="P100">
        <v>1</v>
      </c>
      <c r="R100" s="240" t="s">
        <v>221</v>
      </c>
      <c r="V100">
        <v>1</v>
      </c>
      <c r="Y100">
        <v>1</v>
      </c>
    </row>
    <row r="101" spans="1:25">
      <c r="A101" s="240" t="s">
        <v>231</v>
      </c>
      <c r="B101">
        <v>1</v>
      </c>
      <c r="C101">
        <v>1</v>
      </c>
      <c r="D101">
        <v>2</v>
      </c>
      <c r="F101" s="240" t="s">
        <v>231</v>
      </c>
      <c r="H101">
        <v>1</v>
      </c>
      <c r="I101">
        <v>1</v>
      </c>
      <c r="P101">
        <v>2</v>
      </c>
      <c r="R101" s="240" t="s">
        <v>231</v>
      </c>
      <c r="V101">
        <v>2</v>
      </c>
      <c r="Y101">
        <v>2</v>
      </c>
    </row>
    <row r="102" spans="1:25">
      <c r="A102" s="240" t="s">
        <v>233</v>
      </c>
      <c r="B102">
        <v>1</v>
      </c>
      <c r="C102">
        <v>1</v>
      </c>
      <c r="D102">
        <v>2</v>
      </c>
      <c r="F102" s="240" t="s">
        <v>233</v>
      </c>
      <c r="H102">
        <v>1</v>
      </c>
      <c r="I102">
        <v>1</v>
      </c>
      <c r="P102">
        <v>2</v>
      </c>
      <c r="R102" s="240" t="s">
        <v>233</v>
      </c>
      <c r="V102">
        <v>2</v>
      </c>
      <c r="Y102">
        <v>2</v>
      </c>
    </row>
    <row r="103" spans="1:25">
      <c r="A103" s="240" t="s">
        <v>219</v>
      </c>
      <c r="B103">
        <v>1</v>
      </c>
      <c r="D103">
        <v>1</v>
      </c>
      <c r="F103" s="240" t="s">
        <v>219</v>
      </c>
      <c r="M103">
        <v>1</v>
      </c>
      <c r="P103">
        <v>1</v>
      </c>
      <c r="R103" s="240" t="s">
        <v>219</v>
      </c>
      <c r="X103">
        <v>1</v>
      </c>
      <c r="Y103">
        <v>1</v>
      </c>
    </row>
    <row r="104" spans="1:25">
      <c r="A104" s="240" t="s">
        <v>228</v>
      </c>
      <c r="C104">
        <v>1</v>
      </c>
      <c r="D104">
        <v>1</v>
      </c>
      <c r="F104" s="240" t="s">
        <v>228</v>
      </c>
      <c r="I104">
        <v>1</v>
      </c>
      <c r="P104">
        <v>1</v>
      </c>
      <c r="R104" s="240" t="s">
        <v>228</v>
      </c>
      <c r="V104">
        <v>1</v>
      </c>
      <c r="Y104">
        <v>1</v>
      </c>
    </row>
    <row r="105" spans="1:25">
      <c r="A105" s="240" t="s">
        <v>224</v>
      </c>
      <c r="B105">
        <v>2</v>
      </c>
      <c r="C105">
        <v>3</v>
      </c>
      <c r="D105">
        <v>5</v>
      </c>
      <c r="F105" s="240" t="s">
        <v>224</v>
      </c>
      <c r="H105">
        <v>2</v>
      </c>
      <c r="I105">
        <v>1</v>
      </c>
      <c r="M105">
        <v>2</v>
      </c>
      <c r="P105">
        <v>5</v>
      </c>
      <c r="R105" s="240" t="s">
        <v>224</v>
      </c>
      <c r="S105">
        <v>1</v>
      </c>
      <c r="T105">
        <v>1</v>
      </c>
      <c r="V105">
        <v>1</v>
      </c>
      <c r="W105">
        <v>2</v>
      </c>
      <c r="Y105">
        <v>5</v>
      </c>
    </row>
    <row r="106" spans="1:25">
      <c r="A106" s="243" t="s">
        <v>160</v>
      </c>
      <c r="B106" s="239">
        <v>19</v>
      </c>
      <c r="C106" s="239">
        <v>21</v>
      </c>
      <c r="D106" s="239">
        <v>40</v>
      </c>
      <c r="F106" s="238" t="s">
        <v>160</v>
      </c>
      <c r="G106" s="239"/>
      <c r="H106" s="239">
        <v>2</v>
      </c>
      <c r="I106" s="239">
        <v>3</v>
      </c>
      <c r="J106" s="239">
        <v>25</v>
      </c>
      <c r="K106" s="239"/>
      <c r="L106" s="239"/>
      <c r="M106" s="239">
        <v>7</v>
      </c>
      <c r="N106" s="239">
        <v>3</v>
      </c>
      <c r="O106" s="239"/>
      <c r="P106" s="239">
        <v>40</v>
      </c>
      <c r="R106" s="238" t="s">
        <v>160</v>
      </c>
      <c r="S106" s="239">
        <v>4</v>
      </c>
      <c r="T106" s="239">
        <v>22</v>
      </c>
      <c r="U106" s="239">
        <v>1</v>
      </c>
      <c r="V106" s="239">
        <v>7</v>
      </c>
      <c r="W106" s="239">
        <v>3</v>
      </c>
      <c r="X106" s="239">
        <v>3</v>
      </c>
      <c r="Y106" s="239">
        <v>40</v>
      </c>
    </row>
    <row r="107" spans="1:25">
      <c r="A107" s="244" t="s">
        <v>159</v>
      </c>
      <c r="B107">
        <v>1</v>
      </c>
      <c r="C107">
        <v>2</v>
      </c>
      <c r="D107">
        <v>3</v>
      </c>
      <c r="F107" s="240" t="s">
        <v>159</v>
      </c>
      <c r="I107">
        <v>1</v>
      </c>
      <c r="J107">
        <v>1</v>
      </c>
      <c r="M107">
        <v>1</v>
      </c>
      <c r="P107">
        <v>3</v>
      </c>
      <c r="R107" s="240" t="s">
        <v>159</v>
      </c>
      <c r="T107">
        <v>2</v>
      </c>
      <c r="V107">
        <v>1</v>
      </c>
      <c r="Y107">
        <v>3</v>
      </c>
    </row>
    <row r="108" spans="1:25">
      <c r="A108" s="244" t="s">
        <v>171</v>
      </c>
      <c r="B108">
        <v>1</v>
      </c>
      <c r="C108">
        <v>1</v>
      </c>
      <c r="D108">
        <v>2</v>
      </c>
      <c r="F108" s="240" t="s">
        <v>171</v>
      </c>
      <c r="J108">
        <v>2</v>
      </c>
      <c r="P108">
        <v>2</v>
      </c>
      <c r="R108" s="240" t="s">
        <v>171</v>
      </c>
      <c r="T108">
        <v>1</v>
      </c>
      <c r="U108">
        <v>1</v>
      </c>
      <c r="Y108">
        <v>2</v>
      </c>
    </row>
    <row r="109" spans="1:25">
      <c r="A109" s="244" t="s">
        <v>173</v>
      </c>
      <c r="C109">
        <v>1</v>
      </c>
      <c r="D109">
        <v>1</v>
      </c>
      <c r="F109" s="240" t="s">
        <v>173</v>
      </c>
      <c r="N109">
        <v>1</v>
      </c>
      <c r="P109">
        <v>1</v>
      </c>
      <c r="R109" s="240" t="s">
        <v>173</v>
      </c>
      <c r="V109">
        <v>1</v>
      </c>
      <c r="Y109">
        <v>1</v>
      </c>
    </row>
    <row r="110" spans="1:25">
      <c r="A110" s="244" t="s">
        <v>164</v>
      </c>
      <c r="B110">
        <v>1</v>
      </c>
      <c r="D110">
        <v>1</v>
      </c>
      <c r="F110" s="240" t="s">
        <v>164</v>
      </c>
      <c r="N110">
        <v>1</v>
      </c>
      <c r="P110">
        <v>1</v>
      </c>
      <c r="R110" s="240" t="s">
        <v>164</v>
      </c>
      <c r="V110">
        <v>1</v>
      </c>
      <c r="Y110">
        <v>1</v>
      </c>
    </row>
    <row r="111" spans="1:25">
      <c r="A111" s="244" t="s">
        <v>163</v>
      </c>
      <c r="B111">
        <v>3</v>
      </c>
      <c r="C111">
        <v>2</v>
      </c>
      <c r="D111">
        <v>5</v>
      </c>
      <c r="F111" s="240" t="s">
        <v>163</v>
      </c>
      <c r="J111">
        <v>4</v>
      </c>
      <c r="M111">
        <v>1</v>
      </c>
      <c r="P111">
        <v>5</v>
      </c>
      <c r="R111" s="240" t="s">
        <v>163</v>
      </c>
      <c r="T111">
        <v>4</v>
      </c>
      <c r="W111">
        <v>1</v>
      </c>
      <c r="Y111">
        <v>5</v>
      </c>
    </row>
    <row r="112" spans="1:25">
      <c r="A112" s="244" t="s">
        <v>161</v>
      </c>
      <c r="B112">
        <v>2</v>
      </c>
      <c r="C112">
        <v>3</v>
      </c>
      <c r="D112">
        <v>5</v>
      </c>
      <c r="F112" s="240" t="s">
        <v>161</v>
      </c>
      <c r="J112">
        <v>5</v>
      </c>
      <c r="P112">
        <v>5</v>
      </c>
      <c r="R112" s="240" t="s">
        <v>161</v>
      </c>
      <c r="S112">
        <v>3</v>
      </c>
      <c r="T112">
        <v>2</v>
      </c>
      <c r="Y112">
        <v>5</v>
      </c>
    </row>
    <row r="113" spans="1:25">
      <c r="A113" s="244" t="s">
        <v>167</v>
      </c>
      <c r="B113">
        <v>3</v>
      </c>
      <c r="C113">
        <v>2</v>
      </c>
      <c r="D113">
        <v>5</v>
      </c>
      <c r="F113" s="240" t="s">
        <v>167</v>
      </c>
      <c r="I113">
        <v>1</v>
      </c>
      <c r="J113">
        <v>2</v>
      </c>
      <c r="M113">
        <v>2</v>
      </c>
      <c r="P113">
        <v>5</v>
      </c>
      <c r="R113" s="240" t="s">
        <v>167</v>
      </c>
      <c r="S113">
        <v>1</v>
      </c>
      <c r="T113">
        <v>1</v>
      </c>
      <c r="V113">
        <v>1</v>
      </c>
      <c r="W113">
        <v>1</v>
      </c>
      <c r="X113">
        <v>1</v>
      </c>
      <c r="Y113">
        <v>5</v>
      </c>
    </row>
    <row r="114" spans="1:25">
      <c r="A114" s="244" t="s">
        <v>169</v>
      </c>
      <c r="B114">
        <v>2</v>
      </c>
      <c r="C114">
        <v>2</v>
      </c>
      <c r="D114">
        <v>4</v>
      </c>
      <c r="F114" s="240" t="s">
        <v>169</v>
      </c>
      <c r="J114">
        <v>2</v>
      </c>
      <c r="M114">
        <v>2</v>
      </c>
      <c r="P114">
        <v>4</v>
      </c>
      <c r="R114" s="240" t="s">
        <v>169</v>
      </c>
      <c r="T114">
        <v>3</v>
      </c>
      <c r="W114">
        <v>1</v>
      </c>
      <c r="Y114">
        <v>4</v>
      </c>
    </row>
    <row r="115" spans="1:25">
      <c r="A115" s="244" t="s">
        <v>166</v>
      </c>
      <c r="B115">
        <v>2</v>
      </c>
      <c r="C115">
        <v>2</v>
      </c>
      <c r="D115">
        <v>4</v>
      </c>
      <c r="F115" s="240" t="s">
        <v>166</v>
      </c>
      <c r="H115">
        <v>1</v>
      </c>
      <c r="I115">
        <v>1</v>
      </c>
      <c r="M115">
        <v>1</v>
      </c>
      <c r="N115">
        <v>1</v>
      </c>
      <c r="P115">
        <v>4</v>
      </c>
      <c r="R115" s="240" t="s">
        <v>166</v>
      </c>
      <c r="V115">
        <v>3</v>
      </c>
      <c r="X115">
        <v>1</v>
      </c>
      <c r="Y115">
        <v>4</v>
      </c>
    </row>
    <row r="116" spans="1:25">
      <c r="A116" s="244" t="s">
        <v>162</v>
      </c>
      <c r="B116">
        <v>2</v>
      </c>
      <c r="C116">
        <v>3</v>
      </c>
      <c r="D116">
        <v>5</v>
      </c>
      <c r="F116" s="240" t="s">
        <v>162</v>
      </c>
      <c r="J116">
        <v>5</v>
      </c>
      <c r="P116">
        <v>5</v>
      </c>
      <c r="R116" s="240" t="s">
        <v>162</v>
      </c>
      <c r="T116">
        <v>5</v>
      </c>
      <c r="Y116">
        <v>5</v>
      </c>
    </row>
    <row r="117" spans="1:25">
      <c r="A117" s="240" t="s">
        <v>160</v>
      </c>
      <c r="B117">
        <v>2</v>
      </c>
      <c r="C117">
        <v>3</v>
      </c>
      <c r="D117">
        <v>5</v>
      </c>
      <c r="F117" s="240" t="s">
        <v>160</v>
      </c>
      <c r="H117">
        <v>1</v>
      </c>
      <c r="J117">
        <v>4</v>
      </c>
      <c r="P117">
        <v>5</v>
      </c>
      <c r="R117" s="240" t="s">
        <v>160</v>
      </c>
      <c r="T117">
        <v>4</v>
      </c>
      <c r="X117">
        <v>1</v>
      </c>
      <c r="Y117">
        <v>5</v>
      </c>
    </row>
    <row r="118" spans="1:25">
      <c r="A118" s="238" t="s">
        <v>244</v>
      </c>
      <c r="B118" s="239">
        <v>10</v>
      </c>
      <c r="C118" s="239">
        <v>18</v>
      </c>
      <c r="D118" s="239">
        <v>28</v>
      </c>
      <c r="F118" s="238" t="s">
        <v>244</v>
      </c>
      <c r="G118" s="239">
        <v>1</v>
      </c>
      <c r="H118" s="239">
        <v>8</v>
      </c>
      <c r="I118" s="239">
        <v>2</v>
      </c>
      <c r="J118" s="239">
        <v>4</v>
      </c>
      <c r="K118" s="239"/>
      <c r="L118" s="239"/>
      <c r="M118" s="239">
        <v>10</v>
      </c>
      <c r="N118" s="239">
        <v>3</v>
      </c>
      <c r="O118" s="239"/>
      <c r="P118" s="239">
        <v>28</v>
      </c>
      <c r="R118" s="238" t="s">
        <v>244</v>
      </c>
      <c r="S118" s="239">
        <v>2</v>
      </c>
      <c r="T118" s="239">
        <v>3</v>
      </c>
      <c r="U118" s="239">
        <v>1</v>
      </c>
      <c r="V118" s="239">
        <v>10</v>
      </c>
      <c r="W118" s="239">
        <v>8</v>
      </c>
      <c r="X118" s="239">
        <v>4</v>
      </c>
      <c r="Y118" s="239">
        <v>28</v>
      </c>
    </row>
    <row r="119" spans="1:25">
      <c r="A119" s="240" t="s">
        <v>248</v>
      </c>
      <c r="C119">
        <v>3</v>
      </c>
      <c r="D119">
        <v>3</v>
      </c>
      <c r="F119" s="240" t="s">
        <v>248</v>
      </c>
      <c r="H119">
        <v>2</v>
      </c>
      <c r="M119">
        <v>1</v>
      </c>
      <c r="P119">
        <v>3</v>
      </c>
      <c r="R119" s="240" t="s">
        <v>248</v>
      </c>
      <c r="V119">
        <v>1</v>
      </c>
      <c r="W119">
        <v>2</v>
      </c>
      <c r="Y119">
        <v>3</v>
      </c>
    </row>
    <row r="120" spans="1:25">
      <c r="A120" s="240" t="s">
        <v>249</v>
      </c>
      <c r="B120">
        <v>2</v>
      </c>
      <c r="C120">
        <v>3</v>
      </c>
      <c r="D120">
        <v>5</v>
      </c>
      <c r="F120" s="240" t="s">
        <v>249</v>
      </c>
      <c r="G120">
        <v>1</v>
      </c>
      <c r="H120">
        <v>1</v>
      </c>
      <c r="J120">
        <v>3</v>
      </c>
      <c r="P120">
        <v>5</v>
      </c>
      <c r="R120" s="240" t="s">
        <v>249</v>
      </c>
      <c r="S120">
        <v>1</v>
      </c>
      <c r="T120">
        <v>2</v>
      </c>
      <c r="U120">
        <v>1</v>
      </c>
      <c r="W120">
        <v>1</v>
      </c>
      <c r="Y120">
        <v>5</v>
      </c>
    </row>
    <row r="121" spans="1:25">
      <c r="A121" s="240" t="s">
        <v>164</v>
      </c>
      <c r="B121">
        <v>1</v>
      </c>
      <c r="C121">
        <v>3</v>
      </c>
      <c r="D121">
        <v>4</v>
      </c>
      <c r="F121" s="240" t="s">
        <v>164</v>
      </c>
      <c r="H121">
        <v>1</v>
      </c>
      <c r="I121">
        <v>1</v>
      </c>
      <c r="M121">
        <v>1</v>
      </c>
      <c r="N121">
        <v>1</v>
      </c>
      <c r="P121">
        <v>4</v>
      </c>
      <c r="R121" s="240" t="s">
        <v>164</v>
      </c>
      <c r="V121">
        <v>2</v>
      </c>
      <c r="X121">
        <v>2</v>
      </c>
      <c r="Y121">
        <v>4</v>
      </c>
    </row>
    <row r="122" spans="1:25">
      <c r="A122" s="240" t="s">
        <v>254</v>
      </c>
      <c r="B122">
        <v>2</v>
      </c>
      <c r="C122">
        <v>1</v>
      </c>
      <c r="D122">
        <v>3</v>
      </c>
      <c r="F122" s="240" t="s">
        <v>254</v>
      </c>
      <c r="J122">
        <v>1</v>
      </c>
      <c r="M122">
        <v>1</v>
      </c>
      <c r="N122">
        <v>1</v>
      </c>
      <c r="P122">
        <v>3</v>
      </c>
      <c r="R122" s="240" t="s">
        <v>254</v>
      </c>
      <c r="S122">
        <v>1</v>
      </c>
      <c r="V122">
        <v>1</v>
      </c>
      <c r="W122">
        <v>1</v>
      </c>
      <c r="Y122">
        <v>3</v>
      </c>
    </row>
    <row r="123" spans="1:25">
      <c r="A123" s="240" t="s">
        <v>253</v>
      </c>
      <c r="B123">
        <v>1</v>
      </c>
      <c r="C123">
        <v>1</v>
      </c>
      <c r="D123">
        <v>2</v>
      </c>
      <c r="F123" s="240" t="s">
        <v>253</v>
      </c>
      <c r="H123">
        <v>1</v>
      </c>
      <c r="N123">
        <v>1</v>
      </c>
      <c r="P123">
        <v>2</v>
      </c>
      <c r="R123" s="240" t="s">
        <v>253</v>
      </c>
      <c r="V123">
        <v>2</v>
      </c>
      <c r="Y123">
        <v>2</v>
      </c>
    </row>
    <row r="124" spans="1:25">
      <c r="A124" s="240" t="s">
        <v>1086</v>
      </c>
      <c r="B124">
        <v>3</v>
      </c>
      <c r="C124">
        <v>4</v>
      </c>
      <c r="D124">
        <v>7</v>
      </c>
      <c r="F124" s="240" t="s">
        <v>1086</v>
      </c>
      <c r="M124">
        <v>7</v>
      </c>
      <c r="P124">
        <v>7</v>
      </c>
      <c r="R124" s="240" t="s">
        <v>1086</v>
      </c>
      <c r="V124">
        <v>2</v>
      </c>
      <c r="W124">
        <v>4</v>
      </c>
      <c r="X124">
        <v>1</v>
      </c>
      <c r="Y124">
        <v>7</v>
      </c>
    </row>
    <row r="125" spans="1:25">
      <c r="A125" s="240" t="s">
        <v>250</v>
      </c>
      <c r="B125">
        <v>1</v>
      </c>
      <c r="C125">
        <v>1</v>
      </c>
      <c r="D125">
        <v>2</v>
      </c>
      <c r="F125" s="240" t="s">
        <v>250</v>
      </c>
      <c r="H125">
        <v>2</v>
      </c>
      <c r="P125">
        <v>2</v>
      </c>
      <c r="R125" s="240" t="s">
        <v>250</v>
      </c>
      <c r="V125">
        <v>1</v>
      </c>
      <c r="X125">
        <v>1</v>
      </c>
      <c r="Y125">
        <v>2</v>
      </c>
    </row>
    <row r="126" spans="1:25">
      <c r="A126" s="240" t="s">
        <v>244</v>
      </c>
      <c r="C126">
        <v>2</v>
      </c>
      <c r="D126">
        <v>2</v>
      </c>
      <c r="F126" s="240" t="s">
        <v>244</v>
      </c>
      <c r="H126">
        <v>1</v>
      </c>
      <c r="I126">
        <v>1</v>
      </c>
      <c r="P126">
        <v>2</v>
      </c>
      <c r="R126" s="240" t="s">
        <v>244</v>
      </c>
      <c r="T126">
        <v>1</v>
      </c>
      <c r="V126">
        <v>1</v>
      </c>
      <c r="Y126">
        <v>2</v>
      </c>
    </row>
    <row r="127" spans="1:25">
      <c r="A127" s="238" t="s">
        <v>302</v>
      </c>
      <c r="B127" s="239">
        <v>9</v>
      </c>
      <c r="C127" s="239">
        <v>18</v>
      </c>
      <c r="D127" s="239">
        <v>27</v>
      </c>
      <c r="F127" s="238" t="s">
        <v>302</v>
      </c>
      <c r="G127" s="239"/>
      <c r="H127" s="239">
        <v>6</v>
      </c>
      <c r="I127" s="239">
        <v>6</v>
      </c>
      <c r="J127" s="239">
        <v>3</v>
      </c>
      <c r="K127" s="239"/>
      <c r="L127" s="239">
        <v>1</v>
      </c>
      <c r="M127" s="239">
        <v>8</v>
      </c>
      <c r="N127" s="239">
        <v>2</v>
      </c>
      <c r="O127" s="239">
        <v>1</v>
      </c>
      <c r="P127" s="239">
        <v>27</v>
      </c>
      <c r="R127" s="238" t="s">
        <v>302</v>
      </c>
      <c r="S127" s="239">
        <v>1</v>
      </c>
      <c r="T127" s="239">
        <v>2</v>
      </c>
      <c r="U127" s="239">
        <v>1</v>
      </c>
      <c r="V127" s="239">
        <v>11</v>
      </c>
      <c r="W127" s="239">
        <v>9</v>
      </c>
      <c r="X127" s="239">
        <v>3</v>
      </c>
      <c r="Y127" s="239">
        <v>27</v>
      </c>
    </row>
    <row r="128" spans="1:25">
      <c r="A128" s="240" t="s">
        <v>306</v>
      </c>
      <c r="C128">
        <v>2</v>
      </c>
      <c r="D128">
        <v>2</v>
      </c>
      <c r="F128" s="240" t="s">
        <v>306</v>
      </c>
      <c r="M128">
        <v>1</v>
      </c>
      <c r="N128">
        <v>1</v>
      </c>
      <c r="P128">
        <v>2</v>
      </c>
      <c r="R128" s="240" t="s">
        <v>306</v>
      </c>
      <c r="V128">
        <v>1</v>
      </c>
      <c r="W128">
        <v>1</v>
      </c>
      <c r="Y128">
        <v>2</v>
      </c>
    </row>
    <row r="129" spans="1:25">
      <c r="A129" s="240" t="s">
        <v>299</v>
      </c>
      <c r="B129">
        <v>1</v>
      </c>
      <c r="C129">
        <v>2</v>
      </c>
      <c r="D129">
        <v>3</v>
      </c>
      <c r="F129" s="240" t="s">
        <v>299</v>
      </c>
      <c r="H129">
        <v>2</v>
      </c>
      <c r="I129">
        <v>1</v>
      </c>
      <c r="P129">
        <v>3</v>
      </c>
      <c r="R129" s="240" t="s">
        <v>299</v>
      </c>
      <c r="V129">
        <v>3</v>
      </c>
      <c r="Y129">
        <v>3</v>
      </c>
    </row>
    <row r="130" spans="1:25">
      <c r="A130" s="240" t="s">
        <v>303</v>
      </c>
      <c r="B130">
        <v>2</v>
      </c>
      <c r="C130">
        <v>4</v>
      </c>
      <c r="D130">
        <v>6</v>
      </c>
      <c r="F130" s="240" t="s">
        <v>303</v>
      </c>
      <c r="H130">
        <v>2</v>
      </c>
      <c r="I130">
        <v>3</v>
      </c>
      <c r="M130">
        <v>1</v>
      </c>
      <c r="P130">
        <v>6</v>
      </c>
      <c r="R130" s="240" t="s">
        <v>303</v>
      </c>
      <c r="V130">
        <v>2</v>
      </c>
      <c r="W130">
        <v>1</v>
      </c>
      <c r="X130">
        <v>3</v>
      </c>
      <c r="Y130">
        <v>6</v>
      </c>
    </row>
    <row r="131" spans="1:25">
      <c r="A131" s="240" t="s">
        <v>295</v>
      </c>
      <c r="B131">
        <v>1</v>
      </c>
      <c r="C131">
        <v>2</v>
      </c>
      <c r="D131">
        <v>3</v>
      </c>
      <c r="F131" s="240" t="s">
        <v>295</v>
      </c>
      <c r="M131">
        <v>2</v>
      </c>
      <c r="N131">
        <v>1</v>
      </c>
      <c r="P131">
        <v>3</v>
      </c>
      <c r="R131" s="240" t="s">
        <v>295</v>
      </c>
      <c r="V131">
        <v>3</v>
      </c>
      <c r="Y131">
        <v>3</v>
      </c>
    </row>
    <row r="132" spans="1:25">
      <c r="A132" s="240" t="s">
        <v>180</v>
      </c>
      <c r="B132">
        <v>1</v>
      </c>
      <c r="C132">
        <v>1</v>
      </c>
      <c r="D132">
        <v>2</v>
      </c>
      <c r="F132" s="240" t="s">
        <v>180</v>
      </c>
      <c r="J132">
        <v>1</v>
      </c>
      <c r="M132">
        <v>1</v>
      </c>
      <c r="P132">
        <v>2</v>
      </c>
      <c r="R132" s="240" t="s">
        <v>180</v>
      </c>
      <c r="W132">
        <v>2</v>
      </c>
      <c r="Y132">
        <v>2</v>
      </c>
    </row>
    <row r="133" spans="1:25">
      <c r="A133" s="240" t="s">
        <v>300</v>
      </c>
      <c r="B133">
        <v>1</v>
      </c>
      <c r="C133">
        <v>1</v>
      </c>
      <c r="D133">
        <v>2</v>
      </c>
      <c r="F133" s="240" t="s">
        <v>300</v>
      </c>
      <c r="H133">
        <v>1</v>
      </c>
      <c r="M133">
        <v>1</v>
      </c>
      <c r="P133">
        <v>2</v>
      </c>
      <c r="R133" s="240" t="s">
        <v>300</v>
      </c>
      <c r="T133">
        <v>1</v>
      </c>
      <c r="W133">
        <v>1</v>
      </c>
      <c r="Y133">
        <v>2</v>
      </c>
    </row>
    <row r="134" spans="1:25">
      <c r="A134" s="240" t="s">
        <v>297</v>
      </c>
      <c r="B134">
        <v>1</v>
      </c>
      <c r="C134">
        <v>1</v>
      </c>
      <c r="D134">
        <v>2</v>
      </c>
      <c r="F134" s="240" t="s">
        <v>297</v>
      </c>
      <c r="I134">
        <v>1</v>
      </c>
      <c r="O134">
        <v>1</v>
      </c>
      <c r="P134">
        <v>2</v>
      </c>
      <c r="R134" s="240" t="s">
        <v>297</v>
      </c>
      <c r="W134">
        <v>2</v>
      </c>
      <c r="Y134">
        <v>2</v>
      </c>
    </row>
    <row r="135" spans="1:25">
      <c r="A135" s="240" t="s">
        <v>305</v>
      </c>
      <c r="B135">
        <v>1</v>
      </c>
      <c r="C135">
        <v>4</v>
      </c>
      <c r="D135">
        <v>5</v>
      </c>
      <c r="F135" s="240" t="s">
        <v>305</v>
      </c>
      <c r="H135">
        <v>1</v>
      </c>
      <c r="I135">
        <v>1</v>
      </c>
      <c r="L135">
        <v>1</v>
      </c>
      <c r="M135">
        <v>2</v>
      </c>
      <c r="P135">
        <v>5</v>
      </c>
      <c r="R135" s="240" t="s">
        <v>305</v>
      </c>
      <c r="U135">
        <v>1</v>
      </c>
      <c r="V135">
        <v>2</v>
      </c>
      <c r="W135">
        <v>2</v>
      </c>
      <c r="Y135">
        <v>5</v>
      </c>
    </row>
    <row r="136" spans="1:25">
      <c r="A136" s="240" t="s">
        <v>184</v>
      </c>
      <c r="B136">
        <v>1</v>
      </c>
      <c r="C136">
        <v>1</v>
      </c>
      <c r="D136">
        <v>2</v>
      </c>
      <c r="F136" s="240" t="s">
        <v>184</v>
      </c>
      <c r="J136">
        <v>2</v>
      </c>
      <c r="P136">
        <v>2</v>
      </c>
      <c r="R136" s="240" t="s">
        <v>184</v>
      </c>
      <c r="S136">
        <v>1</v>
      </c>
      <c r="T136">
        <v>1</v>
      </c>
      <c r="Y136">
        <v>2</v>
      </c>
    </row>
    <row r="137" spans="1:25">
      <c r="A137" s="243" t="s">
        <v>54</v>
      </c>
      <c r="B137" s="239">
        <v>2</v>
      </c>
      <c r="C137" s="239">
        <v>5</v>
      </c>
      <c r="D137" s="239">
        <v>7</v>
      </c>
      <c r="F137" s="238" t="s">
        <v>54</v>
      </c>
      <c r="G137" s="239"/>
      <c r="H137" s="239">
        <v>2</v>
      </c>
      <c r="I137" s="239"/>
      <c r="J137" s="239">
        <v>2</v>
      </c>
      <c r="K137" s="239"/>
      <c r="L137" s="239"/>
      <c r="M137" s="239">
        <v>2</v>
      </c>
      <c r="N137" s="239">
        <v>1</v>
      </c>
      <c r="O137" s="239"/>
      <c r="P137" s="239">
        <v>7</v>
      </c>
      <c r="R137" s="238" t="s">
        <v>54</v>
      </c>
      <c r="S137" s="239"/>
      <c r="T137" s="239">
        <v>4</v>
      </c>
      <c r="U137" s="239"/>
      <c r="V137" s="239">
        <v>2</v>
      </c>
      <c r="W137" s="239"/>
      <c r="X137" s="239">
        <v>1</v>
      </c>
      <c r="Y137" s="239">
        <v>7</v>
      </c>
    </row>
    <row r="138" spans="1:25">
      <c r="A138" s="240" t="s">
        <v>48</v>
      </c>
      <c r="B138">
        <v>1</v>
      </c>
      <c r="D138">
        <v>1</v>
      </c>
      <c r="F138" s="240" t="s">
        <v>48</v>
      </c>
      <c r="N138">
        <v>1</v>
      </c>
      <c r="P138">
        <v>1</v>
      </c>
      <c r="R138" s="240" t="s">
        <v>48</v>
      </c>
      <c r="X138">
        <v>1</v>
      </c>
      <c r="Y138">
        <v>1</v>
      </c>
    </row>
    <row r="139" spans="1:25">
      <c r="A139" s="240" t="s">
        <v>58</v>
      </c>
      <c r="C139">
        <v>2</v>
      </c>
      <c r="D139">
        <v>2</v>
      </c>
      <c r="F139" s="240" t="s">
        <v>58</v>
      </c>
      <c r="H139">
        <v>2</v>
      </c>
      <c r="P139">
        <v>2</v>
      </c>
      <c r="R139" s="240" t="s">
        <v>58</v>
      </c>
      <c r="V139">
        <v>2</v>
      </c>
      <c r="Y139">
        <v>2</v>
      </c>
    </row>
    <row r="140" spans="1:25">
      <c r="A140" s="240" t="s">
        <v>54</v>
      </c>
      <c r="B140">
        <v>1</v>
      </c>
      <c r="C140">
        <v>3</v>
      </c>
      <c r="D140">
        <v>4</v>
      </c>
      <c r="F140" s="240" t="s">
        <v>54</v>
      </c>
      <c r="J140">
        <v>2</v>
      </c>
      <c r="M140">
        <v>2</v>
      </c>
      <c r="P140">
        <v>4</v>
      </c>
      <c r="R140" s="240" t="s">
        <v>54</v>
      </c>
      <c r="T140">
        <v>4</v>
      </c>
      <c r="Y140">
        <v>4</v>
      </c>
    </row>
    <row r="141" spans="1:25">
      <c r="A141" s="241" t="s">
        <v>1082</v>
      </c>
      <c r="B141" s="242">
        <v>169</v>
      </c>
      <c r="C141" s="242">
        <v>219</v>
      </c>
      <c r="D141" s="242">
        <v>388</v>
      </c>
      <c r="F141" s="241" t="s">
        <v>1082</v>
      </c>
      <c r="G141" s="242">
        <v>5</v>
      </c>
      <c r="H141" s="242">
        <v>70</v>
      </c>
      <c r="I141" s="242">
        <v>56</v>
      </c>
      <c r="J141" s="242">
        <v>102</v>
      </c>
      <c r="K141" s="242">
        <v>6</v>
      </c>
      <c r="L141" s="242">
        <v>4</v>
      </c>
      <c r="M141" s="242">
        <v>92</v>
      </c>
      <c r="N141" s="242">
        <v>49</v>
      </c>
      <c r="O141" s="242">
        <v>4</v>
      </c>
      <c r="P141" s="242">
        <v>388</v>
      </c>
      <c r="R141" s="241" t="s">
        <v>1082</v>
      </c>
      <c r="S141" s="242">
        <v>36</v>
      </c>
      <c r="T141" s="242">
        <v>90</v>
      </c>
      <c r="U141" s="242">
        <v>8</v>
      </c>
      <c r="V141" s="242">
        <v>135</v>
      </c>
      <c r="W141" s="242">
        <v>80</v>
      </c>
      <c r="X141" s="242">
        <v>39</v>
      </c>
      <c r="Y141" s="242">
        <v>388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4.3.2</vt:lpstr>
      <vt:lpstr>4.3.3</vt:lpstr>
      <vt:lpstr>4.3.4</vt:lpstr>
      <vt:lpstr>4.3.5</vt:lpstr>
      <vt:lpstr>4.3.6_8</vt:lpstr>
      <vt:lpstr>4.1</vt:lpstr>
      <vt:lpstr>Informasi</vt:lpstr>
      <vt:lpstr>Sheet1</vt:lpstr>
      <vt:lpstr>Sheet2</vt:lpstr>
      <vt:lpstr>kelamin</vt:lpstr>
      <vt:lpstr>pekerjaan</vt:lpstr>
      <vt:lpstr>sekolah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2023-02-01T11:40:29Z</dcterms:modified>
</cp:coreProperties>
</file>